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0" windowWidth="1347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<sst xmlns="http://schemas.openxmlformats.org/spreadsheetml/2006/main" count="388" uniqueCount="234">
  <si>
    <t>Item Code</t>
  </si>
  <si>
    <t>Description</t>
  </si>
  <si>
    <t>unit price US$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</si>
  <si>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</si>
  <si>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</si>
  <si>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</si>
  <si>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</si>
  <si>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</si>
  <si>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</si>
  <si>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</si>
  <si>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1925A</t>
  </si>
  <si>
    <t>Star Awards</t>
  </si>
  <si>
    <t>1969A</t>
  </si>
  <si>
    <t>Toastmasters of the Year Award</t>
  </si>
  <si>
    <t>Competent Communicator Pin</t>
  </si>
  <si>
    <t>Advanced Communcator Bronze Pin</t>
  </si>
  <si>
    <t>Advanced Communcator Silver Pin</t>
  </si>
  <si>
    <t>Advanced Communcator Gold Pin</t>
  </si>
  <si>
    <t>From Speaker To Trainer</t>
  </si>
  <si>
    <t>Divisioin D</t>
  </si>
  <si>
    <t>Division B</t>
  </si>
  <si>
    <t>Anand</t>
  </si>
  <si>
    <t xml:space="preserve">Club Name:  </t>
  </si>
  <si>
    <t>Bedok Toastmasters Club</t>
  </si>
  <si>
    <t>High Performance Leadership</t>
  </si>
  <si>
    <t>RSVP</t>
  </si>
  <si>
    <t>Nancy</t>
  </si>
  <si>
    <t>Competent Communication</t>
  </si>
  <si>
    <t>SCCCI Mandarin TMC</t>
  </si>
  <si>
    <t>Dennis Wang Hong Shun 王洪顺</t>
  </si>
  <si>
    <t>1115C</t>
  </si>
  <si>
    <t>1163P</t>
  </si>
  <si>
    <t>mentor pin</t>
  </si>
  <si>
    <t>Fuchun TMC</t>
  </si>
  <si>
    <t>Julie Ng</t>
  </si>
  <si>
    <t>Recognition Flute</t>
  </si>
  <si>
    <t>407K</t>
  </si>
  <si>
    <t>Competent Communication Manual Speech Ribbons</t>
  </si>
  <si>
    <t>5801Z</t>
  </si>
  <si>
    <t>Club Officer Pin Set</t>
  </si>
  <si>
    <t>Stock</t>
  </si>
  <si>
    <t>Lectern Banner (Small)</t>
  </si>
  <si>
    <t>Toastmasters Club of Singapore</t>
  </si>
  <si>
    <t>Jeffrey Williams</t>
  </si>
  <si>
    <t>393BS</t>
  </si>
  <si>
    <t>Best Prepared Speech Speaker Ribbons</t>
  </si>
  <si>
    <t>393BE</t>
  </si>
  <si>
    <t>Best Evaluator Ribbons</t>
  </si>
  <si>
    <t>393BTT</t>
  </si>
  <si>
    <t>Best Table Topics Speaker Ribbons</t>
  </si>
  <si>
    <t>RM TMC</t>
  </si>
  <si>
    <t>Ann Lee</t>
  </si>
  <si>
    <t>Outstanding Member Pin</t>
  </si>
  <si>
    <t>Chee Kim Loon</t>
  </si>
  <si>
    <t>Outstangding member pin</t>
  </si>
  <si>
    <t>Competent Leadership</t>
  </si>
  <si>
    <t>Letchumanan</t>
  </si>
  <si>
    <t xml:space="preserve">NSS </t>
  </si>
  <si>
    <t>Sienna</t>
  </si>
  <si>
    <t>Tampines Changkat Toastmasters</t>
  </si>
  <si>
    <t>Michael Wee</t>
  </si>
  <si>
    <t>Toastmaster of the Year Award</t>
  </si>
  <si>
    <t>381K</t>
  </si>
  <si>
    <t>Member Achievement Badge - Pocket</t>
  </si>
  <si>
    <t>Chia Choon Kiat CC CL</t>
  </si>
  <si>
    <t>Joshua Ng CC</t>
  </si>
  <si>
    <t>Kelvin Cheng CC</t>
  </si>
  <si>
    <t>Tony Hoo CC</t>
  </si>
  <si>
    <t>Please add below club name: Tampines Changkat Toastmasters</t>
  </si>
  <si>
    <t>381P</t>
  </si>
  <si>
    <t>Member Achievement Badge - Pin</t>
  </si>
  <si>
    <t>Virginia Wong ACS CL</t>
  </si>
  <si>
    <t>Ng Luan Eng CC</t>
  </si>
  <si>
    <t>Constance Yip CC</t>
  </si>
  <si>
    <t>381M</t>
  </si>
  <si>
    <t>Member Achievement Badge - Magnet back</t>
  </si>
  <si>
    <t>Susan Seah ACB CL</t>
  </si>
  <si>
    <t>Wong Foong Yin CC</t>
  </si>
  <si>
    <t>389K</t>
  </si>
  <si>
    <t>DTM Badge - Pocket</t>
  </si>
  <si>
    <t>Lee Jin Hwui DTM</t>
  </si>
  <si>
    <t>389M</t>
  </si>
  <si>
    <t>DTM Badge - Magnet back</t>
  </si>
  <si>
    <t>Chong Cheng Lee DTM</t>
  </si>
  <si>
    <t>YMCA Toastmasters of Singapore</t>
  </si>
  <si>
    <t>Rizal Prasetyo</t>
  </si>
  <si>
    <t>Youth Leadership Evaluation Guide Forms (Set of 50)</t>
  </si>
  <si>
    <t>Youth Leadership Information Brochure</t>
  </si>
  <si>
    <t>Youth Leadership Educational Packet</t>
  </si>
  <si>
    <t>Speechcraft starter kit</t>
  </si>
  <si>
    <t>Competent Communication Manual (4 Pack)</t>
  </si>
  <si>
    <t>1555L</t>
  </si>
  <si>
    <t>Competent Leader Manual (4 Pack)</t>
  </si>
  <si>
    <t>NUS TMC</t>
  </si>
  <si>
    <t>Daniel Ong/ Tek Yii Sam</t>
  </si>
  <si>
    <t>TPCCC TMC</t>
  </si>
  <si>
    <t>ACCA Singapore Toastmasters Club</t>
  </si>
  <si>
    <t>April Tan</t>
  </si>
  <si>
    <t>Your speaking voice</t>
  </si>
  <si>
    <t>226M</t>
  </si>
  <si>
    <t>226A</t>
  </si>
  <si>
    <t>The Entertaining Speaker</t>
  </si>
  <si>
    <t>226E</t>
  </si>
  <si>
    <t>Specialty Speeches</t>
  </si>
  <si>
    <t>226I</t>
  </si>
  <si>
    <t>Persuasive Speaking</t>
  </si>
  <si>
    <t>226C</t>
  </si>
  <si>
    <t>Public Relations</t>
  </si>
  <si>
    <t>Master Your Meetings</t>
  </si>
  <si>
    <t>Declaration Ring</t>
  </si>
  <si>
    <t>Stop Watch</t>
  </si>
  <si>
    <t>Earrings</t>
  </si>
  <si>
    <t>Bedok</t>
  </si>
  <si>
    <t>Christopher Yeow</t>
  </si>
  <si>
    <t>Best Evaluator Ribbon Set</t>
  </si>
  <si>
    <t>Best Speaker Ribbon Set</t>
  </si>
  <si>
    <t>Best Table Topic Ribbon Set</t>
  </si>
  <si>
    <t>Gavel Club Constitution &amp; Bylaws</t>
  </si>
  <si>
    <t>Ngee Ann Polytechnic Student Toastmasters Club</t>
  </si>
  <si>
    <t>Clarice Chan Zi Ying</t>
  </si>
  <si>
    <t xml:space="preserve">Best Table Topics Ribbon </t>
  </si>
  <si>
    <t xml:space="preserve">Best Speaker Ribbon </t>
  </si>
  <si>
    <t>Best Evaluator Ribbon</t>
  </si>
  <si>
    <t>Competent Communication Manual (Set of 4)</t>
  </si>
  <si>
    <t xml:space="preserve">Competent Communication Manual Speech Ribbons </t>
  </si>
  <si>
    <t>Master your meetings</t>
  </si>
  <si>
    <t>1167D</t>
  </si>
  <si>
    <t>A toastmaster wears many hats</t>
  </si>
  <si>
    <t>Think Fast! A table topics handbook</t>
  </si>
  <si>
    <t>Lion City Toastmasters Club</t>
  </si>
  <si>
    <t>Josephine Teo</t>
  </si>
  <si>
    <t>Best Speaker Ribbon (set)</t>
  </si>
  <si>
    <t>Best Evaluator Ribbon (set)</t>
  </si>
  <si>
    <t>Best Table Topics Ribbon (set)</t>
  </si>
  <si>
    <t>Women's T-shirt (Red).  Size : S</t>
  </si>
  <si>
    <t>Sony Ericsson Toastmasters Club</t>
  </si>
  <si>
    <t>Cindy Khong</t>
  </si>
  <si>
    <t>Advanced Communicator Bronze Pin</t>
  </si>
  <si>
    <t>Half CC  Ribbon Set (Set of 10)</t>
  </si>
  <si>
    <t>Queenstown Toastmasters Club</t>
  </si>
  <si>
    <t>Rose Ho</t>
  </si>
  <si>
    <t>Best Speaker Ribbon (set of 10)</t>
  </si>
  <si>
    <t>Best Evaluator Ribbon (set of 10)</t>
  </si>
  <si>
    <t>Best Table Topics Ribbon (set of 10)</t>
  </si>
  <si>
    <t>Jacqueline Tang</t>
  </si>
  <si>
    <t>226O</t>
  </si>
  <si>
    <t>Humorously Speaking</t>
  </si>
  <si>
    <t>The Professional Speaker</t>
  </si>
  <si>
    <t>226G</t>
  </si>
  <si>
    <t>Club President</t>
  </si>
  <si>
    <t>Secretary</t>
  </si>
  <si>
    <t>Sergeabt at Arms</t>
  </si>
  <si>
    <t>ACE Toastmasters Club</t>
  </si>
  <si>
    <t>Betty Fong</t>
  </si>
  <si>
    <t>Best Evaluator Ribbon (Set of 10)</t>
  </si>
  <si>
    <t>Best Speaker Ribbon (Set of 10)</t>
  </si>
  <si>
    <t>Best Table Topic Ribbon (Set of 10)</t>
  </si>
  <si>
    <t>Competent Communication Manual (Pack of 4)</t>
  </si>
  <si>
    <t>1xstock</t>
  </si>
  <si>
    <t>Credit Suisse Toast Master Club</t>
  </si>
  <si>
    <t>Girish Vijapur</t>
  </si>
  <si>
    <t>Gavel</t>
  </si>
  <si>
    <t>$12.00</t>
  </si>
  <si>
    <t xml:space="preserve">Table Topics Ribbon Set </t>
  </si>
  <si>
    <t>Best Speaker Ribbon set</t>
  </si>
  <si>
    <t>Money Mastery-Singapore Toastmasters Club</t>
  </si>
  <si>
    <t>Yeo Cheow Cheng</t>
  </si>
  <si>
    <t>393CC</t>
  </si>
  <si>
    <t>CC Ribbon Set (set of 10)</t>
  </si>
  <si>
    <t>407A</t>
  </si>
  <si>
    <t>The Ice Breaker Ribbon (set of 10)</t>
  </si>
  <si>
    <t>Advanced Communicator Ribbon</t>
  </si>
  <si>
    <t>394AC</t>
  </si>
  <si>
    <t>XXX</t>
  </si>
  <si>
    <t>Quek Geok Cheng</t>
  </si>
  <si>
    <t>Competent Communicator Ribbon set of 10</t>
  </si>
  <si>
    <t>393CL</t>
  </si>
  <si>
    <t>Competent Leader Ribbon set of 10</t>
  </si>
  <si>
    <t>Advanced Communicator set of 10</t>
  </si>
  <si>
    <t>The better speaker Series</t>
  </si>
  <si>
    <t xml:space="preserve">Distinguished Club Programme and Club Success plan </t>
  </si>
  <si>
    <t>Angela Oh</t>
  </si>
  <si>
    <t>Jenny Au</t>
  </si>
  <si>
    <t>The Better Speaker Series Set</t>
  </si>
  <si>
    <t>The successful club series set</t>
  </si>
  <si>
    <t>The Leadership Excellence Series</t>
  </si>
  <si>
    <t>Tay Yiang Ping</t>
  </si>
  <si>
    <t>B63</t>
  </si>
  <si>
    <t>Personally Speaking</t>
  </si>
  <si>
    <t>7035A</t>
  </si>
  <si>
    <t>393HALFC</t>
  </si>
  <si>
    <t>Miniature Membership Pin (12 or more)</t>
  </si>
  <si>
    <t>Vietnam Toastmasters Club</t>
  </si>
  <si>
    <t>Catherine Tran</t>
  </si>
  <si>
    <t>Best Table Topics Ribbon Set</t>
  </si>
  <si>
    <t>Lage Membership Pin</t>
  </si>
  <si>
    <t>Bapsy Rozario</t>
  </si>
  <si>
    <t>Phillip Securities</t>
  </si>
  <si>
    <t>Koh Hock Seng</t>
  </si>
  <si>
    <t>CPA</t>
  </si>
  <si>
    <t>Carolyn Huang</t>
  </si>
  <si>
    <t xml:space="preserve">Sardinah Jabar </t>
  </si>
  <si>
    <t>Tempines West</t>
  </si>
  <si>
    <t>after TI Discount</t>
  </si>
  <si>
    <t>Before Discount</t>
  </si>
  <si>
    <t>After Less 10%</t>
  </si>
  <si>
    <t>Total US$</t>
  </si>
  <si>
    <t>Grand Total S$</t>
  </si>
  <si>
    <t>1555 (1 of 4)</t>
  </si>
  <si>
    <t>Competent Communication (1of 4)</t>
  </si>
  <si>
    <t>1555 (3 of 4)</t>
  </si>
  <si>
    <t>101F</t>
  </si>
  <si>
    <t>Apportion of Shipping Charges $276.50</t>
  </si>
  <si>
    <t>Interpersonal Communication (1 from stock)</t>
  </si>
  <si>
    <t>US$2311.29 / S$3448.65 exchange rate- 1.4921</t>
  </si>
  <si>
    <t>GST+ Insurance++ S$249.99</t>
  </si>
  <si>
    <t xml:space="preserve">Confidence. The Voice Of Leadership </t>
  </si>
  <si>
    <t>Paid</t>
  </si>
  <si>
    <t>Paid $130</t>
  </si>
  <si>
    <t>Stock S$</t>
  </si>
  <si>
    <t>S$8.60</t>
  </si>
  <si>
    <t>S$8.61</t>
  </si>
  <si>
    <t>S$8.62</t>
  </si>
  <si>
    <t>S$7.00</t>
  </si>
  <si>
    <t>stock</t>
  </si>
  <si>
    <t>393FT</t>
  </si>
  <si>
    <t>First time Ribbon (Set of 10)</t>
  </si>
  <si>
    <t>S$8.00</t>
  </si>
  <si>
    <t>CISCO</t>
  </si>
  <si>
    <t>Unpaid</t>
  </si>
  <si>
    <t>Sherry Sim</t>
  </si>
  <si>
    <t>Allan Yam</t>
  </si>
  <si>
    <t xml:space="preserve">New Order from June 09 Stock </t>
  </si>
  <si>
    <t>Items collected at 1st COT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</si>
</sst>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#,##0.0000_);\(#,##0.0000\)"/>
    <numFmt numFmtId="167" formatCode="0.0000"/>
    <numFmt numFmtId="168" formatCode="0.000"/>
    <numFmt numFmtId="169" formatCode="#,##0.00000_);\(#,##0.00000\)"/>
    <numFmt numFmtId="170" formatCode="#,##0.000000_);\(#,##0.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&quot;$&quot;* #,##0.000_);_(&quot;$&quot;* \(#,##0.000\);_(&quot;$&quot;* &quot;-&quot;??_);_(@_)"/>
    <numFmt numFmtId="176" formatCode="&quot;$&quot;#,##0.0_);[Red]\(&quot;$&quot;#,##0.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vertical="top" wrapText="1"/>
    </xf>
    <xf numFmtId="8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3" fillId="0" borderId="12" xfId="53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164" fontId="0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164" fontId="5" fillId="0" borderId="15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vertical="top"/>
    </xf>
    <xf numFmtId="0" fontId="1" fillId="0" borderId="16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16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/>
    </xf>
    <xf numFmtId="44" fontId="0" fillId="0" borderId="0" xfId="44" applyFont="1" applyFill="1" applyAlignment="1">
      <alignment horizontal="center"/>
    </xf>
    <xf numFmtId="44" fontId="0" fillId="0" borderId="10" xfId="44" applyFont="1" applyFill="1" applyBorder="1" applyAlignment="1">
      <alignment horizontal="right" vertical="top" wrapText="1"/>
    </xf>
    <xf numFmtId="44" fontId="1" fillId="0" borderId="10" xfId="44" applyFont="1" applyFill="1" applyBorder="1" applyAlignment="1">
      <alignment horizontal="right" vertical="top" wrapText="1"/>
    </xf>
    <xf numFmtId="44" fontId="1" fillId="0" borderId="0" xfId="44" applyFont="1" applyFill="1" applyAlignment="1">
      <alignment horizontal="right" wrapText="1"/>
    </xf>
    <xf numFmtId="44" fontId="0" fillId="0" borderId="0" xfId="44" applyFont="1" applyFill="1" applyAlignment="1">
      <alignment horizontal="right"/>
    </xf>
    <xf numFmtId="44" fontId="0" fillId="0" borderId="0" xfId="44" applyFont="1" applyFill="1" applyAlignment="1">
      <alignment horizontal="right"/>
    </xf>
    <xf numFmtId="44" fontId="0" fillId="0" borderId="0" xfId="44" applyFont="1" applyFill="1" applyAlignment="1">
      <alignment horizontal="right" vertical="top"/>
    </xf>
    <xf numFmtId="164" fontId="0" fillId="0" borderId="0" xfId="44" applyNumberFormat="1" applyFont="1" applyFill="1" applyAlignment="1">
      <alignment horizontal="right"/>
    </xf>
    <xf numFmtId="44" fontId="0" fillId="0" borderId="0" xfId="44" applyNumberFormat="1" applyFont="1" applyFill="1" applyAlignment="1">
      <alignment/>
    </xf>
    <xf numFmtId="44" fontId="0" fillId="0" borderId="18" xfId="44" applyFont="1" applyFill="1" applyBorder="1" applyAlignment="1">
      <alignment horizontal="right" vertical="top" wrapText="1"/>
    </xf>
    <xf numFmtId="44" fontId="1" fillId="0" borderId="10" xfId="44" applyFont="1" applyFill="1" applyBorder="1" applyAlignment="1">
      <alignment horizontal="right" wrapText="1"/>
    </xf>
    <xf numFmtId="44" fontId="0" fillId="0" borderId="10" xfId="44" applyFont="1" applyFill="1" applyBorder="1" applyAlignment="1">
      <alignment horizontal="right"/>
    </xf>
    <xf numFmtId="44" fontId="0" fillId="0" borderId="10" xfId="44" applyFont="1" applyFill="1" applyBorder="1" applyAlignment="1">
      <alignment horizontal="right"/>
    </xf>
    <xf numFmtId="44" fontId="0" fillId="0" borderId="17" xfId="44" applyFont="1" applyFill="1" applyBorder="1" applyAlignment="1">
      <alignment horizontal="right"/>
    </xf>
    <xf numFmtId="44" fontId="1" fillId="0" borderId="12" xfId="44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/>
    </xf>
    <xf numFmtId="44" fontId="0" fillId="0" borderId="10" xfId="44" applyFont="1" applyFill="1" applyBorder="1" applyAlignment="1">
      <alignment/>
    </xf>
    <xf numFmtId="164" fontId="1" fillId="0" borderId="12" xfId="0" applyNumberFormat="1" applyFont="1" applyFill="1" applyBorder="1" applyAlignment="1">
      <alignment vertical="top" wrapText="1"/>
    </xf>
    <xf numFmtId="44" fontId="0" fillId="0" borderId="17" xfId="44" applyFont="1" applyFill="1" applyBorder="1" applyAlignment="1">
      <alignment horizontal="right"/>
    </xf>
    <xf numFmtId="44" fontId="0" fillId="0" borderId="12" xfId="44" applyFont="1" applyFill="1" applyBorder="1" applyAlignment="1">
      <alignment horizontal="right"/>
    </xf>
    <xf numFmtId="164" fontId="0" fillId="0" borderId="10" xfId="44" applyNumberFormat="1" applyFont="1" applyFill="1" applyBorder="1" applyAlignment="1">
      <alignment horizontal="right"/>
    </xf>
    <xf numFmtId="164" fontId="0" fillId="0" borderId="10" xfId="44" applyNumberFormat="1" applyFont="1" applyFill="1" applyBorder="1" applyAlignment="1">
      <alignment horizontal="right"/>
    </xf>
    <xf numFmtId="44" fontId="0" fillId="0" borderId="10" xfId="44" applyFont="1" applyFill="1" applyBorder="1" applyAlignment="1">
      <alignment horizontal="right" vertical="top"/>
    </xf>
    <xf numFmtId="0" fontId="0" fillId="0" borderId="1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9" fillId="0" borderId="10" xfId="0" applyFont="1" applyFill="1" applyBorder="1" applyAlignment="1">
      <alignment/>
    </xf>
    <xf numFmtId="44" fontId="0" fillId="0" borderId="12" xfId="44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164" fontId="1" fillId="32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Fill="1" applyAlignment="1">
      <alignment vertical="top"/>
    </xf>
    <xf numFmtId="0" fontId="0" fillId="33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164" fontId="1" fillId="4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4" fontId="0" fillId="0" borderId="10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2"/>
  <sheetViews>
    <sheetView tabSelected="1" zoomScalePageLayoutView="0" workbookViewId="0" topLeftCell="A181">
      <selection activeCell="A196" sqref="A196:IV197"/>
    </sheetView>
  </sheetViews>
  <sheetFormatPr defaultColWidth="9.140625" defaultRowHeight="12.75"/>
  <cols>
    <col min="1" max="1" width="4.421875" style="33" customWidth="1"/>
    <col min="2" max="2" width="14.28125" style="33" customWidth="1"/>
    <col min="3" max="3" width="33.00390625" style="50" customWidth="1"/>
    <col min="4" max="4" width="7.421875" style="51" customWidth="1"/>
    <col min="5" max="5" width="8.421875" style="51" customWidth="1"/>
    <col min="6" max="6" width="5.140625" style="33" customWidth="1"/>
    <col min="7" max="7" width="7.7109375" style="51" customWidth="1"/>
    <col min="8" max="8" width="10.57421875" style="66" customWidth="1"/>
    <col min="9" max="9" width="10.140625" style="66" customWidth="1"/>
    <col min="10" max="10" width="9.421875" style="43" customWidth="1"/>
    <col min="11" max="11" width="9.28125" style="43" bestFit="1" customWidth="1"/>
    <col min="12" max="12" width="9.7109375" style="43" bestFit="1" customWidth="1"/>
    <col min="13" max="13" width="10.7109375" style="43" customWidth="1"/>
    <col min="14" max="14" width="9.140625" style="43" customWidth="1"/>
    <col min="15" max="15" width="9.140625" style="42" customWidth="1"/>
    <col min="16" max="16" width="8.8515625" style="43" customWidth="1"/>
    <col min="17" max="17" width="7.7109375" style="43" customWidth="1"/>
    <col min="18" max="16384" width="9.140625" style="43" customWidth="1"/>
  </cols>
  <sheetData>
    <row r="1" spans="1:15" s="37" customFormat="1" ht="62.25" customHeight="1">
      <c r="A1" s="86" t="s">
        <v>5</v>
      </c>
      <c r="B1" s="4" t="s">
        <v>0</v>
      </c>
      <c r="C1" s="3" t="s">
        <v>1</v>
      </c>
      <c r="D1" s="11" t="s">
        <v>2</v>
      </c>
      <c r="E1" s="9" t="s">
        <v>203</v>
      </c>
      <c r="F1" s="10" t="s">
        <v>3</v>
      </c>
      <c r="G1" s="11" t="s">
        <v>4</v>
      </c>
      <c r="H1" s="63" t="s">
        <v>204</v>
      </c>
      <c r="I1" s="63"/>
      <c r="J1" s="71" t="s">
        <v>205</v>
      </c>
      <c r="K1" s="87" t="s">
        <v>212</v>
      </c>
      <c r="L1" s="87" t="s">
        <v>206</v>
      </c>
      <c r="M1" s="87" t="s">
        <v>214</v>
      </c>
      <c r="N1" s="87" t="s">
        <v>215</v>
      </c>
      <c r="O1" s="88" t="s">
        <v>207</v>
      </c>
    </row>
    <row r="2" spans="1:9" s="37" customFormat="1" ht="12" customHeight="1">
      <c r="A2" s="18"/>
      <c r="B2" s="19" t="s">
        <v>8</v>
      </c>
      <c r="C2" s="12" t="s">
        <v>159</v>
      </c>
      <c r="D2" s="9"/>
      <c r="E2" s="9"/>
      <c r="F2" s="10"/>
      <c r="G2" s="11"/>
      <c r="H2" s="64"/>
      <c r="I2" s="71"/>
    </row>
    <row r="3" spans="1:9" s="37" customFormat="1" ht="12" customHeight="1">
      <c r="A3" s="18"/>
      <c r="B3" s="19" t="s">
        <v>9</v>
      </c>
      <c r="C3" s="12" t="s">
        <v>160</v>
      </c>
      <c r="D3" s="9"/>
      <c r="E3" s="9"/>
      <c r="F3" s="10"/>
      <c r="G3" s="11"/>
      <c r="H3" s="64"/>
      <c r="I3" s="71"/>
    </row>
    <row r="4" spans="1:15" s="2" customFormat="1" ht="12" customHeight="1">
      <c r="A4" s="24">
        <v>1</v>
      </c>
      <c r="B4" s="8">
        <v>375</v>
      </c>
      <c r="C4" s="1" t="s">
        <v>161</v>
      </c>
      <c r="D4" s="5" t="s">
        <v>162</v>
      </c>
      <c r="E4" s="5">
        <v>10.8</v>
      </c>
      <c r="F4" s="8">
        <v>1</v>
      </c>
      <c r="G4" s="5">
        <f>D4*F4</f>
        <v>12</v>
      </c>
      <c r="H4" s="65"/>
      <c r="I4" s="72">
        <f>E4*F4</f>
        <v>10.8</v>
      </c>
      <c r="O4" s="42"/>
    </row>
    <row r="5" spans="1:15" s="2" customFormat="1" ht="12" customHeight="1">
      <c r="A5" s="24">
        <v>2</v>
      </c>
      <c r="B5" s="8" t="s">
        <v>48</v>
      </c>
      <c r="C5" s="1" t="s">
        <v>163</v>
      </c>
      <c r="D5" s="38" t="s">
        <v>220</v>
      </c>
      <c r="E5" s="5"/>
      <c r="F5" s="8">
        <v>2</v>
      </c>
      <c r="G5" s="5"/>
      <c r="H5" s="65"/>
      <c r="I5" s="72"/>
      <c r="O5" s="42"/>
    </row>
    <row r="6" spans="1:16" s="2" customFormat="1" ht="12" customHeight="1">
      <c r="A6" s="24">
        <v>3</v>
      </c>
      <c r="B6" s="8" t="s">
        <v>44</v>
      </c>
      <c r="C6" s="1" t="s">
        <v>164</v>
      </c>
      <c r="D6" s="38" t="s">
        <v>220</v>
      </c>
      <c r="E6" s="5"/>
      <c r="F6" s="8">
        <v>2</v>
      </c>
      <c r="G6" s="5"/>
      <c r="H6" s="65"/>
      <c r="I6" s="74"/>
      <c r="O6" s="42"/>
      <c r="P6" s="42" t="s">
        <v>40</v>
      </c>
    </row>
    <row r="7" spans="1:17" s="2" customFormat="1" ht="12" customHeight="1">
      <c r="A7" s="24">
        <v>4</v>
      </c>
      <c r="B7" s="8" t="s">
        <v>46</v>
      </c>
      <c r="C7" s="1" t="s">
        <v>114</v>
      </c>
      <c r="D7" s="38" t="s">
        <v>220</v>
      </c>
      <c r="E7" s="5"/>
      <c r="F7" s="8">
        <v>1</v>
      </c>
      <c r="G7" s="5"/>
      <c r="H7" s="62">
        <f>D4*F4</f>
        <v>12</v>
      </c>
      <c r="I7" s="62"/>
      <c r="J7" s="76">
        <f>H7*0.9</f>
        <v>10.8</v>
      </c>
      <c r="K7" s="76">
        <f>276.5*J7/2034.79</f>
        <v>1.4675715921544732</v>
      </c>
      <c r="L7" s="76">
        <f>SUM(J7:K7)</f>
        <v>12.267571592154473</v>
      </c>
      <c r="M7" s="76">
        <f>L7*3448.65/2311.29</f>
        <v>18.304306586920518</v>
      </c>
      <c r="N7" s="76">
        <f>M7*249.99/3448.65</f>
        <v>1.3268651801905849</v>
      </c>
      <c r="O7" s="92">
        <f>SUM(M7:N7)</f>
        <v>19.631171767111102</v>
      </c>
      <c r="P7" s="77">
        <v>43</v>
      </c>
      <c r="Q7" s="103">
        <f>SUM(O7:P7)</f>
        <v>62.6311717671111</v>
      </c>
    </row>
    <row r="8" spans="1:9" s="37" customFormat="1" ht="12" customHeight="1">
      <c r="A8" s="18"/>
      <c r="B8" s="19" t="s">
        <v>8</v>
      </c>
      <c r="C8" s="12" t="s">
        <v>50</v>
      </c>
      <c r="D8" s="9"/>
      <c r="E8" s="9"/>
      <c r="F8" s="10"/>
      <c r="G8" s="11"/>
      <c r="H8" s="64"/>
      <c r="I8" s="75"/>
    </row>
    <row r="9" spans="1:15" s="40" customFormat="1" ht="12" customHeight="1">
      <c r="A9" s="24"/>
      <c r="B9" s="19" t="s">
        <v>9</v>
      </c>
      <c r="C9" s="12" t="s">
        <v>51</v>
      </c>
      <c r="D9" s="5"/>
      <c r="E9" s="5"/>
      <c r="F9" s="8"/>
      <c r="G9" s="5"/>
      <c r="H9" s="66"/>
      <c r="I9" s="73"/>
      <c r="O9" s="93"/>
    </row>
    <row r="10" spans="1:17" s="2" customFormat="1" ht="12" customHeight="1">
      <c r="A10" s="8">
        <v>1</v>
      </c>
      <c r="B10" s="14" t="s">
        <v>30</v>
      </c>
      <c r="C10" s="15" t="s">
        <v>52</v>
      </c>
      <c r="D10" s="38" t="s">
        <v>40</v>
      </c>
      <c r="E10" s="58"/>
      <c r="F10" s="38"/>
      <c r="G10" s="5"/>
      <c r="H10" s="65"/>
      <c r="I10" s="72"/>
      <c r="O10" s="42"/>
      <c r="P10" s="69">
        <v>6</v>
      </c>
      <c r="Q10" s="103">
        <v>6</v>
      </c>
    </row>
    <row r="11" spans="1:17" s="37" customFormat="1" ht="12" customHeight="1">
      <c r="A11" s="18"/>
      <c r="B11" s="19" t="s">
        <v>8</v>
      </c>
      <c r="C11" s="12" t="s">
        <v>19</v>
      </c>
      <c r="D11" s="9"/>
      <c r="E11" s="9"/>
      <c r="F11" s="10"/>
      <c r="G11" s="11"/>
      <c r="H11" s="64"/>
      <c r="I11" s="71"/>
      <c r="Q11" s="37" t="s">
        <v>217</v>
      </c>
    </row>
    <row r="12" spans="1:9" s="37" customFormat="1" ht="12" customHeight="1">
      <c r="A12" s="18"/>
      <c r="B12" s="19" t="s">
        <v>9</v>
      </c>
      <c r="C12" s="12" t="s">
        <v>53</v>
      </c>
      <c r="D12" s="9"/>
      <c r="E12" s="9"/>
      <c r="F12" s="10"/>
      <c r="G12" s="11"/>
      <c r="H12" s="64"/>
      <c r="I12" s="71"/>
    </row>
    <row r="13" spans="1:15" s="2" customFormat="1" ht="12" customHeight="1">
      <c r="A13" s="24">
        <v>1</v>
      </c>
      <c r="B13" s="8" t="s">
        <v>10</v>
      </c>
      <c r="C13" s="1" t="s">
        <v>11</v>
      </c>
      <c r="D13" s="5">
        <v>10</v>
      </c>
      <c r="E13" s="5">
        <v>9</v>
      </c>
      <c r="F13" s="8">
        <v>7</v>
      </c>
      <c r="G13" s="5">
        <f>D13*F13</f>
        <v>70</v>
      </c>
      <c r="H13" s="65"/>
      <c r="I13" s="72">
        <f>E13*F13</f>
        <v>63</v>
      </c>
      <c r="O13" s="42"/>
    </row>
    <row r="14" spans="1:15" s="2" customFormat="1" ht="12" customHeight="1">
      <c r="A14" s="24">
        <v>2</v>
      </c>
      <c r="B14" s="8" t="s">
        <v>12</v>
      </c>
      <c r="C14" s="1" t="s">
        <v>13</v>
      </c>
      <c r="D14" s="5">
        <v>20</v>
      </c>
      <c r="E14" s="5">
        <v>18</v>
      </c>
      <c r="F14" s="8">
        <v>1</v>
      </c>
      <c r="G14" s="5">
        <f>D14*F14</f>
        <v>20</v>
      </c>
      <c r="H14" s="70">
        <f>SUM(G13:G14)</f>
        <v>90</v>
      </c>
      <c r="I14" s="72">
        <f>E14*F14</f>
        <v>18</v>
      </c>
      <c r="J14" s="76">
        <f>H14*0.9</f>
        <v>81</v>
      </c>
      <c r="K14" s="76">
        <f>276.5*J14/2034.79</f>
        <v>11.006786941158547</v>
      </c>
      <c r="L14" s="76">
        <f>SUM(J14:K14)</f>
        <v>92.00678694115855</v>
      </c>
      <c r="M14" s="76">
        <f>L14*3448.65/2311.29</f>
        <v>137.28229940190388</v>
      </c>
      <c r="N14" s="76">
        <f>M14*249.99/3448.65</f>
        <v>9.951488851429385</v>
      </c>
      <c r="O14" s="103">
        <f>SUM(M14:N14)</f>
        <v>147.23378825333327</v>
      </c>
    </row>
    <row r="15" spans="1:9" s="37" customFormat="1" ht="12" customHeight="1">
      <c r="A15" s="18"/>
      <c r="B15" s="19" t="s">
        <v>8</v>
      </c>
      <c r="C15" s="12" t="s">
        <v>20</v>
      </c>
      <c r="D15" s="9"/>
      <c r="E15" s="9"/>
      <c r="F15" s="10"/>
      <c r="G15" s="11"/>
      <c r="H15" s="64"/>
      <c r="I15" s="71"/>
    </row>
    <row r="16" spans="1:9" s="37" customFormat="1" ht="12" customHeight="1">
      <c r="A16" s="18"/>
      <c r="B16" s="19" t="s">
        <v>9</v>
      </c>
      <c r="C16" s="12" t="s">
        <v>21</v>
      </c>
      <c r="D16" s="9"/>
      <c r="E16" s="9"/>
      <c r="F16" s="10"/>
      <c r="G16" s="11"/>
      <c r="H16" s="64"/>
      <c r="I16" s="71"/>
    </row>
    <row r="17" spans="1:15" s="2" customFormat="1" ht="12" customHeight="1">
      <c r="A17" s="24">
        <v>1</v>
      </c>
      <c r="B17" s="8">
        <v>5500</v>
      </c>
      <c r="C17" s="1" t="s">
        <v>14</v>
      </c>
      <c r="D17" s="5">
        <v>8</v>
      </c>
      <c r="E17" s="5">
        <v>7.2</v>
      </c>
      <c r="F17" s="8">
        <v>30</v>
      </c>
      <c r="G17" s="5">
        <f>D17*F17</f>
        <v>240</v>
      </c>
      <c r="H17" s="65"/>
      <c r="I17" s="72">
        <f>E17*F17</f>
        <v>216</v>
      </c>
      <c r="O17" s="42"/>
    </row>
    <row r="18" spans="1:15" s="2" customFormat="1" ht="12" customHeight="1">
      <c r="A18" s="24">
        <v>2</v>
      </c>
      <c r="B18" s="8">
        <v>5510</v>
      </c>
      <c r="C18" s="1" t="s">
        <v>15</v>
      </c>
      <c r="D18" s="5">
        <v>8</v>
      </c>
      <c r="E18" s="5">
        <v>7.2</v>
      </c>
      <c r="F18" s="8">
        <v>6</v>
      </c>
      <c r="G18" s="5">
        <f>D18*F18</f>
        <v>48</v>
      </c>
      <c r="H18" s="65"/>
      <c r="I18" s="72">
        <f>E18*F18</f>
        <v>43.2</v>
      </c>
      <c r="O18" s="42"/>
    </row>
    <row r="19" spans="1:15" s="2" customFormat="1" ht="12" customHeight="1">
      <c r="A19" s="24">
        <v>3</v>
      </c>
      <c r="B19" s="8">
        <v>5511</v>
      </c>
      <c r="C19" s="1" t="s">
        <v>16</v>
      </c>
      <c r="D19" s="5">
        <v>8</v>
      </c>
      <c r="E19" s="5">
        <v>7.2</v>
      </c>
      <c r="F19" s="8">
        <v>2</v>
      </c>
      <c r="G19" s="5">
        <f>D19*F19</f>
        <v>16</v>
      </c>
      <c r="H19" s="65"/>
      <c r="I19" s="74">
        <f>E19*F19</f>
        <v>14.4</v>
      </c>
      <c r="O19" s="42"/>
    </row>
    <row r="20" spans="1:15" s="2" customFormat="1" ht="12" customHeight="1">
      <c r="A20" s="24">
        <v>4</v>
      </c>
      <c r="B20" s="8">
        <v>5512</v>
      </c>
      <c r="C20" s="1" t="s">
        <v>17</v>
      </c>
      <c r="D20" s="5">
        <v>8</v>
      </c>
      <c r="E20" s="5">
        <v>7.2</v>
      </c>
      <c r="F20" s="8">
        <v>2</v>
      </c>
      <c r="G20" s="5">
        <f>D20*F20</f>
        <v>16</v>
      </c>
      <c r="H20" s="72">
        <f>SUM(G17:G20)</f>
        <v>320</v>
      </c>
      <c r="I20" s="72">
        <f>E20*F20</f>
        <v>14.4</v>
      </c>
      <c r="J20" s="76">
        <f>SUM(I17:I20)</f>
        <v>287.99999999999994</v>
      </c>
      <c r="K20" s="76">
        <f>276.5*J20/2034.79</f>
        <v>39.135242457452605</v>
      </c>
      <c r="L20" s="76">
        <f>SUM(J20:K20)</f>
        <v>327.13524245745253</v>
      </c>
      <c r="M20" s="76">
        <f>L20*3448.65/2311.29</f>
        <v>488.11484231788035</v>
      </c>
      <c r="N20" s="76">
        <f>M20*249.99/3448.65</f>
        <v>35.38307147174892</v>
      </c>
      <c r="O20" s="103">
        <f>SUM(M20:N20)</f>
        <v>523.4979137896293</v>
      </c>
    </row>
    <row r="21" spans="1:9" s="37" customFormat="1" ht="12" customHeight="1">
      <c r="A21" s="18"/>
      <c r="B21" s="19" t="s">
        <v>8</v>
      </c>
      <c r="C21" s="12" t="s">
        <v>20</v>
      </c>
      <c r="D21" s="9"/>
      <c r="E21" s="9"/>
      <c r="F21" s="10"/>
      <c r="G21" s="11"/>
      <c r="H21" s="64"/>
      <c r="I21" s="75"/>
    </row>
    <row r="22" spans="1:9" s="37" customFormat="1" ht="12" customHeight="1">
      <c r="A22" s="18"/>
      <c r="B22" s="19" t="s">
        <v>9</v>
      </c>
      <c r="C22" s="12" t="s">
        <v>198</v>
      </c>
      <c r="D22" s="9"/>
      <c r="E22" s="9"/>
      <c r="F22" s="10"/>
      <c r="G22" s="11"/>
      <c r="H22" s="64"/>
      <c r="I22" s="71"/>
    </row>
    <row r="23" spans="1:15" s="2" customFormat="1" ht="12" customHeight="1">
      <c r="A23" s="24">
        <v>1</v>
      </c>
      <c r="B23" s="8">
        <v>262</v>
      </c>
      <c r="C23" s="1" t="s">
        <v>24</v>
      </c>
      <c r="D23" s="5">
        <v>12.5</v>
      </c>
      <c r="E23" s="5">
        <v>11.25</v>
      </c>
      <c r="F23" s="8">
        <v>5</v>
      </c>
      <c r="G23" s="5">
        <f>D23*F23</f>
        <v>62.5</v>
      </c>
      <c r="H23" s="72">
        <v>62.5</v>
      </c>
      <c r="I23" s="72">
        <f>E23*F23</f>
        <v>56.25</v>
      </c>
      <c r="J23" s="76">
        <f>H23*0.9</f>
        <v>56.25</v>
      </c>
      <c r="K23" s="76">
        <f>276.5*J23/2034.79</f>
        <v>7.643602042471214</v>
      </c>
      <c r="L23" s="76">
        <f>SUM(J23:K23)</f>
        <v>63.893602042471215</v>
      </c>
      <c r="M23" s="76">
        <f>L23*3448.65/2311.29</f>
        <v>95.33493014021104</v>
      </c>
      <c r="N23" s="76">
        <f>M23*249.99/3448.65</f>
        <v>6.910756146825963</v>
      </c>
      <c r="O23" s="103">
        <f>SUM(M23:N23)</f>
        <v>102.245686287037</v>
      </c>
    </row>
    <row r="24" spans="1:9" s="37" customFormat="1" ht="12" customHeight="1">
      <c r="A24" s="41"/>
      <c r="B24" s="41" t="s">
        <v>22</v>
      </c>
      <c r="C24" s="12" t="s">
        <v>23</v>
      </c>
      <c r="D24" s="9"/>
      <c r="E24" s="9"/>
      <c r="F24" s="10"/>
      <c r="G24" s="78"/>
      <c r="H24" s="64"/>
      <c r="I24" s="75"/>
    </row>
    <row r="25" spans="1:15" s="40" customFormat="1" ht="12" customHeight="1">
      <c r="A25" s="24"/>
      <c r="B25" s="19" t="s">
        <v>9</v>
      </c>
      <c r="C25" s="12" t="s">
        <v>56</v>
      </c>
      <c r="D25" s="5"/>
      <c r="E25" s="5"/>
      <c r="F25" s="8"/>
      <c r="G25" s="5"/>
      <c r="H25" s="66"/>
      <c r="I25" s="73"/>
      <c r="O25" s="93"/>
    </row>
    <row r="26" spans="1:15" s="2" customFormat="1" ht="12" customHeight="1">
      <c r="A26" s="24">
        <v>1</v>
      </c>
      <c r="B26" s="8">
        <v>257</v>
      </c>
      <c r="C26" s="1" t="s">
        <v>18</v>
      </c>
      <c r="D26" s="7">
        <v>30</v>
      </c>
      <c r="E26" s="7">
        <v>27</v>
      </c>
      <c r="F26" s="8">
        <v>1</v>
      </c>
      <c r="G26" s="5">
        <f>D26*F26</f>
        <v>30</v>
      </c>
      <c r="H26" s="72">
        <v>30</v>
      </c>
      <c r="I26" s="72">
        <f>E26*F26</f>
        <v>27</v>
      </c>
      <c r="J26" s="76">
        <f>H26*0.9</f>
        <v>27</v>
      </c>
      <c r="K26" s="76">
        <f>276.5*J26/2034.79</f>
        <v>3.668928980386182</v>
      </c>
      <c r="L26" s="76">
        <f>SUM(J26:K26)</f>
        <v>30.668928980386184</v>
      </c>
      <c r="M26" s="76">
        <f>L26*3448.65/2311.29</f>
        <v>45.760766467301295</v>
      </c>
      <c r="N26" s="76">
        <f>M26*249.99/3448.65</f>
        <v>3.317162950476462</v>
      </c>
      <c r="O26" s="103">
        <f>SUM(M26:N26)</f>
        <v>49.07792941777776</v>
      </c>
    </row>
    <row r="27" spans="1:9" s="37" customFormat="1" ht="12" customHeight="1">
      <c r="A27" s="18"/>
      <c r="B27" s="19" t="s">
        <v>8</v>
      </c>
      <c r="C27" s="12" t="s">
        <v>112</v>
      </c>
      <c r="D27" s="9"/>
      <c r="E27" s="9"/>
      <c r="F27" s="10"/>
      <c r="G27" s="11"/>
      <c r="H27" s="64"/>
      <c r="I27" s="75"/>
    </row>
    <row r="28" spans="1:9" s="37" customFormat="1" ht="12" customHeight="1">
      <c r="A28" s="18"/>
      <c r="B28" s="19" t="s">
        <v>9</v>
      </c>
      <c r="C28" s="12" t="s">
        <v>113</v>
      </c>
      <c r="D28" s="9"/>
      <c r="E28" s="9"/>
      <c r="F28" s="10"/>
      <c r="G28" s="11"/>
      <c r="H28" s="64"/>
      <c r="I28" s="71"/>
    </row>
    <row r="29" spans="1:15" s="2" customFormat="1" ht="12" customHeight="1">
      <c r="A29" s="24">
        <v>1</v>
      </c>
      <c r="B29" s="8">
        <v>262</v>
      </c>
      <c r="C29" s="1" t="s">
        <v>24</v>
      </c>
      <c r="D29" s="5">
        <v>12.5</v>
      </c>
      <c r="E29" s="5">
        <v>11.25</v>
      </c>
      <c r="F29" s="8">
        <v>1</v>
      </c>
      <c r="G29" s="5">
        <f aca="true" t="shared" si="0" ref="G29:G34">D29*F29</f>
        <v>12.5</v>
      </c>
      <c r="H29" s="72"/>
      <c r="I29" s="72">
        <f aca="true" t="shared" si="1" ref="I29:I34">E29*F29</f>
        <v>11.25</v>
      </c>
      <c r="J29" s="37"/>
      <c r="K29" s="37"/>
      <c r="L29" s="37"/>
      <c r="M29" s="37"/>
      <c r="N29" s="37"/>
      <c r="O29" s="37"/>
    </row>
    <row r="30" spans="1:15" s="2" customFormat="1" ht="12" customHeight="1">
      <c r="A30" s="24">
        <v>2</v>
      </c>
      <c r="B30" s="8" t="s">
        <v>46</v>
      </c>
      <c r="C30" s="1" t="s">
        <v>114</v>
      </c>
      <c r="D30" s="6">
        <v>5</v>
      </c>
      <c r="E30" s="6">
        <v>4.5</v>
      </c>
      <c r="F30" s="8">
        <v>2</v>
      </c>
      <c r="G30" s="5">
        <f t="shared" si="0"/>
        <v>10</v>
      </c>
      <c r="H30" s="65"/>
      <c r="I30" s="72">
        <f t="shared" si="1"/>
        <v>9</v>
      </c>
      <c r="O30" s="42"/>
    </row>
    <row r="31" spans="1:15" s="2" customFormat="1" ht="12" customHeight="1">
      <c r="A31" s="24">
        <v>3</v>
      </c>
      <c r="B31" s="8" t="s">
        <v>44</v>
      </c>
      <c r="C31" s="1" t="s">
        <v>115</v>
      </c>
      <c r="D31" s="6">
        <v>5</v>
      </c>
      <c r="E31" s="6">
        <v>4.5</v>
      </c>
      <c r="F31" s="8">
        <v>2</v>
      </c>
      <c r="G31" s="5">
        <f t="shared" si="0"/>
        <v>10</v>
      </c>
      <c r="H31" s="65"/>
      <c r="I31" s="72">
        <f t="shared" si="1"/>
        <v>9</v>
      </c>
      <c r="O31" s="42"/>
    </row>
    <row r="32" spans="1:15" s="40" customFormat="1" ht="12" customHeight="1">
      <c r="A32" s="24">
        <v>4</v>
      </c>
      <c r="B32" s="8">
        <v>364</v>
      </c>
      <c r="C32" s="1" t="s">
        <v>35</v>
      </c>
      <c r="D32" s="5">
        <v>6</v>
      </c>
      <c r="E32" s="6">
        <v>5.4</v>
      </c>
      <c r="F32" s="8">
        <v>2</v>
      </c>
      <c r="G32" s="5">
        <f t="shared" si="0"/>
        <v>12</v>
      </c>
      <c r="H32" s="67"/>
      <c r="I32" s="72">
        <f t="shared" si="1"/>
        <v>10.8</v>
      </c>
      <c r="O32" s="93"/>
    </row>
    <row r="33" spans="1:15" s="2" customFormat="1" ht="12" customHeight="1">
      <c r="A33" s="24">
        <v>5</v>
      </c>
      <c r="B33" s="8" t="s">
        <v>48</v>
      </c>
      <c r="C33" s="1" t="s">
        <v>116</v>
      </c>
      <c r="D33" s="6">
        <v>5</v>
      </c>
      <c r="E33" s="6">
        <v>4.5</v>
      </c>
      <c r="F33" s="8">
        <v>2</v>
      </c>
      <c r="G33" s="5">
        <f t="shared" si="0"/>
        <v>10</v>
      </c>
      <c r="H33" s="65"/>
      <c r="I33" s="74">
        <f t="shared" si="1"/>
        <v>9</v>
      </c>
      <c r="O33" s="42"/>
    </row>
    <row r="34" spans="1:15" s="2" customFormat="1" ht="12" customHeight="1">
      <c r="A34" s="24">
        <v>6</v>
      </c>
      <c r="B34" s="8">
        <v>1700</v>
      </c>
      <c r="C34" s="1" t="s">
        <v>117</v>
      </c>
      <c r="D34" s="5">
        <v>0.5</v>
      </c>
      <c r="E34" s="6">
        <v>0.45</v>
      </c>
      <c r="F34" s="8">
        <v>1</v>
      </c>
      <c r="G34" s="5">
        <f t="shared" si="0"/>
        <v>0.5</v>
      </c>
      <c r="H34" s="72">
        <f>SUM(G29:G34)</f>
        <v>55</v>
      </c>
      <c r="I34" s="72">
        <f t="shared" si="1"/>
        <v>0.45</v>
      </c>
      <c r="J34" s="76">
        <f>SUM(I29:I34)</f>
        <v>49.5</v>
      </c>
      <c r="K34" s="76">
        <f>276.5*J34/2034.79</f>
        <v>6.726369797374668</v>
      </c>
      <c r="L34" s="76">
        <f>SUM(J34:K34)</f>
        <v>56.226369797374666</v>
      </c>
      <c r="M34" s="76">
        <f>L34*3448.65/2311.29</f>
        <v>83.89473852338571</v>
      </c>
      <c r="N34" s="76">
        <f>M34*249.99/3448.65</f>
        <v>6.081465409206847</v>
      </c>
      <c r="O34" s="103">
        <f>SUM(M34:N34)</f>
        <v>89.97620393259255</v>
      </c>
    </row>
    <row r="35" spans="1:9" s="37" customFormat="1" ht="12" customHeight="1">
      <c r="A35" s="41"/>
      <c r="B35" s="41" t="s">
        <v>22</v>
      </c>
      <c r="C35" s="12" t="s">
        <v>57</v>
      </c>
      <c r="D35" s="9"/>
      <c r="E35" s="9"/>
      <c r="F35" s="10"/>
      <c r="G35" s="11"/>
      <c r="H35" s="64"/>
      <c r="I35" s="75"/>
    </row>
    <row r="36" spans="1:15" s="40" customFormat="1" ht="12" customHeight="1">
      <c r="A36" s="24"/>
      <c r="B36" s="19" t="s">
        <v>9</v>
      </c>
      <c r="C36" s="12" t="s">
        <v>58</v>
      </c>
      <c r="D36" s="5"/>
      <c r="E36" s="5"/>
      <c r="F36" s="8"/>
      <c r="G36" s="5"/>
      <c r="H36" s="66"/>
      <c r="I36" s="73"/>
      <c r="O36" s="93"/>
    </row>
    <row r="37" spans="1:15" s="2" customFormat="1" ht="12" customHeight="1">
      <c r="A37" s="24">
        <v>1</v>
      </c>
      <c r="B37" s="8">
        <v>262</v>
      </c>
      <c r="C37" s="1" t="s">
        <v>24</v>
      </c>
      <c r="D37" s="5">
        <v>12.5</v>
      </c>
      <c r="E37" s="5">
        <v>11.25</v>
      </c>
      <c r="F37" s="8">
        <v>1</v>
      </c>
      <c r="G37" s="5">
        <f>D37*F37</f>
        <v>12.5</v>
      </c>
      <c r="H37" s="72">
        <v>12.5</v>
      </c>
      <c r="I37" s="72">
        <f>E37*F37</f>
        <v>11.25</v>
      </c>
      <c r="J37" s="76">
        <f>H37*0.9</f>
        <v>11.25</v>
      </c>
      <c r="K37" s="76">
        <f>276.5*J37/2034.79</f>
        <v>1.5287204084942427</v>
      </c>
      <c r="L37" s="76">
        <f>SUM(J37:K37)</f>
        <v>12.778720408494243</v>
      </c>
      <c r="M37" s="76">
        <f>L37*3448.65/2311.29</f>
        <v>19.066986028042205</v>
      </c>
      <c r="N37" s="76">
        <f>M37*249.99/3448.65</f>
        <v>1.3821512293651925</v>
      </c>
      <c r="O37" s="103">
        <f>SUM(M37:N37)</f>
        <v>20.449137257407397</v>
      </c>
    </row>
    <row r="38" spans="1:15" s="2" customFormat="1" ht="12" customHeight="1">
      <c r="A38" s="24"/>
      <c r="B38" s="19" t="s">
        <v>8</v>
      </c>
      <c r="C38" s="12" t="s">
        <v>25</v>
      </c>
      <c r="D38" s="6"/>
      <c r="E38" s="6"/>
      <c r="F38" s="8"/>
      <c r="G38" s="5"/>
      <c r="H38" s="66"/>
      <c r="I38" s="80"/>
      <c r="O38" s="42"/>
    </row>
    <row r="39" spans="1:15" s="40" customFormat="1" ht="12" customHeight="1">
      <c r="A39" s="24"/>
      <c r="B39" s="19" t="s">
        <v>9</v>
      </c>
      <c r="C39" s="12" t="s">
        <v>26</v>
      </c>
      <c r="D39" s="5"/>
      <c r="E39" s="5"/>
      <c r="F39" s="8"/>
      <c r="G39" s="5"/>
      <c r="H39" s="66"/>
      <c r="I39" s="73"/>
      <c r="O39" s="93"/>
    </row>
    <row r="40" spans="1:15" s="2" customFormat="1" ht="12" customHeight="1">
      <c r="A40" s="8">
        <v>1</v>
      </c>
      <c r="B40" s="14">
        <v>1555</v>
      </c>
      <c r="C40" s="15" t="s">
        <v>27</v>
      </c>
      <c r="D40" s="16">
        <v>24</v>
      </c>
      <c r="E40" s="59">
        <v>21.6</v>
      </c>
      <c r="F40" s="38">
        <v>2</v>
      </c>
      <c r="G40" s="5">
        <f>D40*F40</f>
        <v>48</v>
      </c>
      <c r="H40" s="72">
        <v>48</v>
      </c>
      <c r="I40" s="72">
        <f>E40*F40</f>
        <v>43.2</v>
      </c>
      <c r="J40" s="76">
        <f>H40*0.9</f>
        <v>43.2</v>
      </c>
      <c r="K40" s="76">
        <f>276.5*J40/2034.79</f>
        <v>5.870286368617893</v>
      </c>
      <c r="L40" s="76">
        <f>SUM(J40:K40)</f>
        <v>49.07028636861789</v>
      </c>
      <c r="M40" s="76">
        <f>L40*3448.65/2311.29</f>
        <v>73.21722634768207</v>
      </c>
      <c r="N40" s="76">
        <f>M40*249.99/3448.65</f>
        <v>5.307460720762339</v>
      </c>
      <c r="O40" s="103">
        <f>SUM(M40:N40)</f>
        <v>78.52468706844441</v>
      </c>
    </row>
    <row r="41" spans="1:15" s="2" customFormat="1" ht="12" customHeight="1">
      <c r="A41" s="18"/>
      <c r="B41" s="19" t="s">
        <v>8</v>
      </c>
      <c r="C41" s="12" t="s">
        <v>28</v>
      </c>
      <c r="D41" s="9"/>
      <c r="E41" s="9"/>
      <c r="F41" s="10"/>
      <c r="G41" s="78"/>
      <c r="H41" s="66"/>
      <c r="I41" s="80"/>
      <c r="O41" s="42"/>
    </row>
    <row r="42" spans="1:15" s="2" customFormat="1" ht="12" customHeight="1">
      <c r="A42" s="18"/>
      <c r="B42" s="19" t="s">
        <v>9</v>
      </c>
      <c r="C42" s="12" t="s">
        <v>29</v>
      </c>
      <c r="D42" s="9"/>
      <c r="E42" s="9"/>
      <c r="F42" s="10"/>
      <c r="G42" s="11"/>
      <c r="H42" s="66"/>
      <c r="I42" s="73"/>
      <c r="O42" s="42"/>
    </row>
    <row r="43" spans="1:15" s="2" customFormat="1" ht="12" customHeight="1">
      <c r="A43" s="24">
        <v>1</v>
      </c>
      <c r="B43" s="8" t="s">
        <v>30</v>
      </c>
      <c r="C43" s="1" t="s">
        <v>54</v>
      </c>
      <c r="D43" s="5">
        <v>3.5</v>
      </c>
      <c r="E43" s="5">
        <v>3.15</v>
      </c>
      <c r="F43" s="8">
        <v>15</v>
      </c>
      <c r="G43" s="5">
        <f>D43*F43</f>
        <v>52.5</v>
      </c>
      <c r="H43" s="66"/>
      <c r="I43" s="74">
        <f>E43*F43</f>
        <v>47.25</v>
      </c>
      <c r="O43" s="42"/>
    </row>
    <row r="44" spans="1:15" s="2" customFormat="1" ht="12" customHeight="1">
      <c r="A44" s="24">
        <v>2</v>
      </c>
      <c r="B44" s="8" t="s">
        <v>31</v>
      </c>
      <c r="C44" s="1" t="s">
        <v>32</v>
      </c>
      <c r="D44" s="5">
        <v>4</v>
      </c>
      <c r="E44" s="5">
        <v>3.6</v>
      </c>
      <c r="F44" s="8">
        <v>5</v>
      </c>
      <c r="G44" s="5">
        <f>D44*F44</f>
        <v>20</v>
      </c>
      <c r="H44" s="81">
        <f>SUM(G43:G44)</f>
        <v>72.5</v>
      </c>
      <c r="I44" s="72">
        <f>E44*F44</f>
        <v>18</v>
      </c>
      <c r="J44" s="76">
        <f>H44*0.9</f>
        <v>65.25</v>
      </c>
      <c r="K44" s="76">
        <f>276.5*J44/2034.79</f>
        <v>8.866578369266607</v>
      </c>
      <c r="L44" s="76">
        <f>SUM(J44:K44)</f>
        <v>74.1165783692666</v>
      </c>
      <c r="M44" s="76">
        <f>L44*3448.65/2311.29</f>
        <v>110.5885189626448</v>
      </c>
      <c r="N44" s="76">
        <f>M44*249.99/3448.65</f>
        <v>8.016477130318115</v>
      </c>
      <c r="O44" s="103">
        <f>SUM(M44:N44)</f>
        <v>118.60499609296292</v>
      </c>
    </row>
    <row r="45" spans="1:15" s="2" customFormat="1" ht="12" customHeight="1">
      <c r="A45" s="18"/>
      <c r="B45" s="19" t="s">
        <v>8</v>
      </c>
      <c r="C45" s="12" t="s">
        <v>33</v>
      </c>
      <c r="D45" s="9"/>
      <c r="E45" s="9"/>
      <c r="F45" s="10"/>
      <c r="G45" s="11"/>
      <c r="H45" s="66"/>
      <c r="I45" s="80"/>
      <c r="O45" s="42"/>
    </row>
    <row r="46" spans="1:15" s="2" customFormat="1" ht="12" customHeight="1">
      <c r="A46" s="18"/>
      <c r="B46" s="19" t="s">
        <v>9</v>
      </c>
      <c r="C46" s="42" t="s">
        <v>34</v>
      </c>
      <c r="D46" s="9"/>
      <c r="E46" s="9"/>
      <c r="F46" s="10"/>
      <c r="G46" s="11"/>
      <c r="H46" s="66"/>
      <c r="I46" s="73"/>
      <c r="O46" s="42"/>
    </row>
    <row r="47" spans="1:15" s="2" customFormat="1" ht="12" customHeight="1">
      <c r="A47" s="8">
        <v>1</v>
      </c>
      <c r="B47" s="14" t="s">
        <v>208</v>
      </c>
      <c r="C47" s="15" t="s">
        <v>209</v>
      </c>
      <c r="D47" s="16">
        <v>6</v>
      </c>
      <c r="E47" s="59">
        <v>5.4</v>
      </c>
      <c r="F47" s="38">
        <v>1</v>
      </c>
      <c r="G47" s="5">
        <f>D47*F47</f>
        <v>6</v>
      </c>
      <c r="H47" s="65"/>
      <c r="I47" s="72">
        <f>E47*F47</f>
        <v>5.4</v>
      </c>
      <c r="O47" s="42"/>
    </row>
    <row r="48" spans="1:15" s="40" customFormat="1" ht="12" customHeight="1">
      <c r="A48" s="8">
        <v>2</v>
      </c>
      <c r="B48" s="14">
        <v>265</v>
      </c>
      <c r="C48" s="15" t="s">
        <v>55</v>
      </c>
      <c r="D48" s="39" t="s">
        <v>40</v>
      </c>
      <c r="E48" s="59"/>
      <c r="F48" s="38"/>
      <c r="G48" s="5"/>
      <c r="H48" s="66"/>
      <c r="I48" s="72"/>
      <c r="O48" s="93"/>
    </row>
    <row r="49" spans="1:15" s="2" customFormat="1" ht="12" customHeight="1">
      <c r="A49" s="8">
        <v>3</v>
      </c>
      <c r="B49" s="8">
        <v>364</v>
      </c>
      <c r="C49" s="2" t="s">
        <v>35</v>
      </c>
      <c r="D49" s="5">
        <v>6</v>
      </c>
      <c r="E49" s="5">
        <v>5.4</v>
      </c>
      <c r="F49" s="8">
        <v>15</v>
      </c>
      <c r="G49" s="5">
        <f>D49*F49</f>
        <v>90</v>
      </c>
      <c r="H49" s="66"/>
      <c r="I49" s="72">
        <f>E49*F49</f>
        <v>81</v>
      </c>
      <c r="O49" s="42"/>
    </row>
    <row r="50" spans="1:15" s="2" customFormat="1" ht="12.75" customHeight="1">
      <c r="A50" s="8">
        <v>4</v>
      </c>
      <c r="B50" s="8" t="s">
        <v>36</v>
      </c>
      <c r="C50" s="1" t="s">
        <v>37</v>
      </c>
      <c r="D50" s="5">
        <v>5</v>
      </c>
      <c r="E50" s="5">
        <v>4.5</v>
      </c>
      <c r="F50" s="8">
        <v>10</v>
      </c>
      <c r="G50" s="5">
        <f>D50*F50</f>
        <v>50</v>
      </c>
      <c r="H50" s="66"/>
      <c r="I50" s="72">
        <f>E50*F50</f>
        <v>45</v>
      </c>
      <c r="O50" s="42"/>
    </row>
    <row r="51" spans="1:16" s="2" customFormat="1" ht="12" customHeight="1">
      <c r="A51" s="8">
        <v>5</v>
      </c>
      <c r="B51" s="14" t="s">
        <v>38</v>
      </c>
      <c r="C51" s="15" t="s">
        <v>39</v>
      </c>
      <c r="D51" s="39" t="s">
        <v>40</v>
      </c>
      <c r="E51" s="16"/>
      <c r="F51" s="8"/>
      <c r="G51" s="5"/>
      <c r="H51" s="66"/>
      <c r="I51" s="79"/>
      <c r="O51" s="42"/>
      <c r="P51" s="2" t="s">
        <v>40</v>
      </c>
    </row>
    <row r="52" spans="1:17" s="2" customFormat="1" ht="12" customHeight="1">
      <c r="A52" s="8">
        <v>6</v>
      </c>
      <c r="B52" s="8">
        <v>235</v>
      </c>
      <c r="C52" s="2" t="s">
        <v>41</v>
      </c>
      <c r="D52" s="39" t="s">
        <v>40</v>
      </c>
      <c r="E52" s="7"/>
      <c r="F52" s="8"/>
      <c r="G52" s="5"/>
      <c r="H52" s="73">
        <f>SUM(G47:G52)</f>
        <v>146</v>
      </c>
      <c r="I52" s="73"/>
      <c r="J52" s="76">
        <f>SUM(I47:I51)</f>
        <v>131.4</v>
      </c>
      <c r="K52" s="76">
        <f>276.5*J52/2034.79</f>
        <v>17.855454371212755</v>
      </c>
      <c r="L52" s="76">
        <f>SUM(J52:K52)</f>
        <v>149.25545437121275</v>
      </c>
      <c r="M52" s="76">
        <f>L52*3448.65/2311.29</f>
        <v>222.70239680753298</v>
      </c>
      <c r="N52" s="76">
        <f>M52*249.99/3448.65</f>
        <v>16.14352635898545</v>
      </c>
      <c r="O52" s="92">
        <f>SUM(M52:N52)</f>
        <v>238.84592316651842</v>
      </c>
      <c r="P52" s="89">
        <v>128.25</v>
      </c>
      <c r="Q52" s="92">
        <f>SUM(O52:P52)</f>
        <v>367.09592316651845</v>
      </c>
    </row>
    <row r="53" spans="1:17" s="2" customFormat="1" ht="12" customHeight="1">
      <c r="A53" s="18"/>
      <c r="B53" s="19" t="s">
        <v>8</v>
      </c>
      <c r="C53" s="20" t="s">
        <v>42</v>
      </c>
      <c r="D53" s="21"/>
      <c r="E53" s="21"/>
      <c r="F53" s="22"/>
      <c r="G53" s="23"/>
      <c r="H53" s="66"/>
      <c r="I53" s="80"/>
      <c r="O53" s="42"/>
      <c r="P53" s="2" t="s">
        <v>218</v>
      </c>
      <c r="Q53" s="103">
        <v>237.1</v>
      </c>
    </row>
    <row r="54" spans="1:15" s="2" customFormat="1" ht="12" customHeight="1">
      <c r="A54" s="18"/>
      <c r="B54" s="19" t="s">
        <v>9</v>
      </c>
      <c r="C54" s="20" t="s">
        <v>43</v>
      </c>
      <c r="D54" s="21"/>
      <c r="E54" s="21"/>
      <c r="F54" s="22"/>
      <c r="G54" s="23"/>
      <c r="H54" s="66"/>
      <c r="I54" s="73"/>
      <c r="O54" s="42"/>
    </row>
    <row r="55" spans="1:9" ht="25.5">
      <c r="A55" s="24">
        <v>1</v>
      </c>
      <c r="B55" s="25" t="s">
        <v>44</v>
      </c>
      <c r="C55" s="26" t="s">
        <v>45</v>
      </c>
      <c r="D55" s="27">
        <v>5</v>
      </c>
      <c r="E55" s="5">
        <v>4.5</v>
      </c>
      <c r="F55" s="25">
        <v>5</v>
      </c>
      <c r="G55" s="27">
        <f>D55*F55</f>
        <v>25</v>
      </c>
      <c r="I55" s="72">
        <f>E55*F55</f>
        <v>22.5</v>
      </c>
    </row>
    <row r="56" spans="1:9" ht="12.75">
      <c r="A56" s="24">
        <v>2</v>
      </c>
      <c r="B56" s="25" t="s">
        <v>46</v>
      </c>
      <c r="C56" s="26" t="s">
        <v>47</v>
      </c>
      <c r="D56" s="27">
        <v>5</v>
      </c>
      <c r="E56" s="5">
        <v>4.5</v>
      </c>
      <c r="F56" s="25">
        <v>5</v>
      </c>
      <c r="G56" s="27">
        <f>D56*F56</f>
        <v>25</v>
      </c>
      <c r="I56" s="74">
        <f>E56*F56</f>
        <v>22.5</v>
      </c>
    </row>
    <row r="57" spans="1:15" ht="12.75">
      <c r="A57" s="24">
        <v>3</v>
      </c>
      <c r="B57" s="25" t="s">
        <v>48</v>
      </c>
      <c r="C57" s="26" t="s">
        <v>49</v>
      </c>
      <c r="D57" s="27">
        <v>5</v>
      </c>
      <c r="E57" s="5">
        <v>4.5</v>
      </c>
      <c r="F57" s="25">
        <v>5</v>
      </c>
      <c r="G57" s="27">
        <f>D57*F57</f>
        <v>25</v>
      </c>
      <c r="H57" s="73">
        <f>SUM(G55:G57)</f>
        <v>75</v>
      </c>
      <c r="I57" s="72">
        <f>E57*F57</f>
        <v>22.5</v>
      </c>
      <c r="J57" s="76">
        <f>H57*0.9</f>
        <v>67.5</v>
      </c>
      <c r="K57" s="76">
        <f>276.5*J57/2034.79</f>
        <v>9.172322450965456</v>
      </c>
      <c r="L57" s="76">
        <f>SUM(J57:K57)</f>
        <v>76.67232245096545</v>
      </c>
      <c r="M57" s="76">
        <f>L57*3448.65/2311.29</f>
        <v>114.40191616825325</v>
      </c>
      <c r="N57" s="76">
        <f>M57*249.99/3448.65</f>
        <v>8.292907376191156</v>
      </c>
      <c r="O57" s="103">
        <f>SUM(M57:N57)</f>
        <v>122.6948235444444</v>
      </c>
    </row>
    <row r="58" spans="1:9" ht="12.75">
      <c r="A58" s="18"/>
      <c r="B58" s="19" t="s">
        <v>8</v>
      </c>
      <c r="C58" s="12" t="s">
        <v>59</v>
      </c>
      <c r="D58" s="9"/>
      <c r="E58" s="9"/>
      <c r="F58" s="10"/>
      <c r="G58" s="11"/>
      <c r="I58" s="80"/>
    </row>
    <row r="59" spans="1:9" ht="12.75">
      <c r="A59" s="18"/>
      <c r="B59" s="19" t="s">
        <v>9</v>
      </c>
      <c r="C59" s="12" t="s">
        <v>60</v>
      </c>
      <c r="D59" s="9"/>
      <c r="E59" s="9"/>
      <c r="F59" s="10"/>
      <c r="G59" s="11"/>
      <c r="I59" s="73"/>
    </row>
    <row r="60" spans="1:15" s="2" customFormat="1" ht="12" customHeight="1">
      <c r="A60" s="24">
        <v>1</v>
      </c>
      <c r="B60" s="8" t="s">
        <v>12</v>
      </c>
      <c r="C60" s="1" t="s">
        <v>61</v>
      </c>
      <c r="D60" s="5">
        <v>20</v>
      </c>
      <c r="E60" s="5">
        <v>18</v>
      </c>
      <c r="F60" s="8">
        <v>1</v>
      </c>
      <c r="G60" s="5">
        <v>20</v>
      </c>
      <c r="H60" s="65"/>
      <c r="I60" s="72">
        <f>E60*F60</f>
        <v>18</v>
      </c>
      <c r="O60" s="42"/>
    </row>
    <row r="61" spans="1:9" ht="12.75">
      <c r="A61" s="24">
        <v>2</v>
      </c>
      <c r="B61" s="8" t="s">
        <v>62</v>
      </c>
      <c r="C61" s="1" t="s">
        <v>63</v>
      </c>
      <c r="D61" s="5">
        <v>8</v>
      </c>
      <c r="E61" s="5">
        <v>7.2</v>
      </c>
      <c r="F61" s="8">
        <v>4</v>
      </c>
      <c r="G61" s="5">
        <v>32</v>
      </c>
      <c r="H61" s="68"/>
      <c r="I61" s="72">
        <f>E61*F61</f>
        <v>28.8</v>
      </c>
    </row>
    <row r="62" spans="1:9" ht="12.75">
      <c r="A62" s="24"/>
      <c r="B62" s="8"/>
      <c r="C62" s="44" t="s">
        <v>64</v>
      </c>
      <c r="D62" s="5"/>
      <c r="E62" s="5"/>
      <c r="F62" s="8"/>
      <c r="G62" s="5"/>
      <c r="I62" s="73"/>
    </row>
    <row r="63" spans="1:9" ht="12.75">
      <c r="A63" s="24"/>
      <c r="B63" s="8"/>
      <c r="C63" s="44" t="s">
        <v>65</v>
      </c>
      <c r="D63" s="5"/>
      <c r="E63" s="5"/>
      <c r="F63" s="8"/>
      <c r="G63" s="5"/>
      <c r="I63" s="73"/>
    </row>
    <row r="64" spans="1:9" ht="12.75">
      <c r="A64" s="24"/>
      <c r="B64" s="8"/>
      <c r="C64" s="44" t="s">
        <v>66</v>
      </c>
      <c r="D64" s="5"/>
      <c r="E64" s="5"/>
      <c r="F64" s="8"/>
      <c r="G64" s="5"/>
      <c r="I64" s="73"/>
    </row>
    <row r="65" spans="1:9" ht="12.75">
      <c r="A65" s="24"/>
      <c r="B65" s="8"/>
      <c r="C65" s="44" t="s">
        <v>67</v>
      </c>
      <c r="D65" s="5"/>
      <c r="E65" s="5"/>
      <c r="F65" s="8"/>
      <c r="G65" s="5"/>
      <c r="I65" s="73"/>
    </row>
    <row r="66" spans="1:9" ht="12.75">
      <c r="A66" s="24"/>
      <c r="B66" s="8"/>
      <c r="C66" s="45" t="s">
        <v>68</v>
      </c>
      <c r="D66" s="5"/>
      <c r="E66" s="5"/>
      <c r="F66" s="8"/>
      <c r="G66" s="5"/>
      <c r="I66" s="73"/>
    </row>
    <row r="67" spans="1:9" ht="12.75">
      <c r="A67" s="24">
        <v>3</v>
      </c>
      <c r="B67" s="8" t="s">
        <v>69</v>
      </c>
      <c r="C67" s="1" t="s">
        <v>70</v>
      </c>
      <c r="D67" s="5">
        <v>8</v>
      </c>
      <c r="E67" s="5">
        <v>7.2</v>
      </c>
      <c r="F67" s="8">
        <v>3</v>
      </c>
      <c r="G67" s="5">
        <v>24</v>
      </c>
      <c r="I67" s="72">
        <f>E67*F67</f>
        <v>21.6</v>
      </c>
    </row>
    <row r="68" spans="1:9" ht="12.75">
      <c r="A68" s="24"/>
      <c r="B68" s="8"/>
      <c r="C68" s="44" t="s">
        <v>71</v>
      </c>
      <c r="D68" s="5"/>
      <c r="E68" s="5"/>
      <c r="F68" s="8"/>
      <c r="G68" s="5"/>
      <c r="I68" s="73"/>
    </row>
    <row r="69" spans="1:9" ht="12.75">
      <c r="A69" s="24"/>
      <c r="B69" s="8"/>
      <c r="C69" s="44" t="s">
        <v>72</v>
      </c>
      <c r="D69" s="5"/>
      <c r="E69" s="5"/>
      <c r="F69" s="8"/>
      <c r="G69" s="5"/>
      <c r="I69" s="73"/>
    </row>
    <row r="70" spans="1:9" ht="12.75">
      <c r="A70" s="24"/>
      <c r="B70" s="8"/>
      <c r="C70" s="44" t="s">
        <v>73</v>
      </c>
      <c r="D70" s="5"/>
      <c r="E70" s="5"/>
      <c r="F70" s="8"/>
      <c r="G70" s="5"/>
      <c r="I70" s="73"/>
    </row>
    <row r="71" spans="1:9" ht="12.75">
      <c r="A71" s="24"/>
      <c r="B71" s="8"/>
      <c r="C71" s="45" t="s">
        <v>68</v>
      </c>
      <c r="D71" s="5"/>
      <c r="E71" s="5"/>
      <c r="F71" s="8"/>
      <c r="G71" s="5"/>
      <c r="I71" s="73"/>
    </row>
    <row r="72" spans="1:9" ht="25.5">
      <c r="A72" s="24">
        <v>4</v>
      </c>
      <c r="B72" s="8" t="s">
        <v>74</v>
      </c>
      <c r="C72" s="1" t="s">
        <v>75</v>
      </c>
      <c r="D72" s="5">
        <v>12</v>
      </c>
      <c r="E72" s="5">
        <v>10.8</v>
      </c>
      <c r="F72" s="8">
        <v>2</v>
      </c>
      <c r="G72" s="5">
        <v>24</v>
      </c>
      <c r="I72" s="72">
        <f>E72*F72</f>
        <v>21.6</v>
      </c>
    </row>
    <row r="73" spans="1:9" ht="12.75">
      <c r="A73" s="24"/>
      <c r="B73" s="8"/>
      <c r="C73" s="44" t="s">
        <v>76</v>
      </c>
      <c r="D73" s="5"/>
      <c r="E73" s="5"/>
      <c r="F73" s="8"/>
      <c r="G73" s="5"/>
      <c r="I73" s="73"/>
    </row>
    <row r="74" spans="1:9" ht="12.75">
      <c r="A74" s="24"/>
      <c r="B74" s="8"/>
      <c r="C74" s="44" t="s">
        <v>77</v>
      </c>
      <c r="D74" s="5"/>
      <c r="E74" s="5"/>
      <c r="F74" s="8"/>
      <c r="G74" s="5"/>
      <c r="I74" s="73"/>
    </row>
    <row r="75" spans="1:9" ht="12.75">
      <c r="A75" s="24"/>
      <c r="B75" s="8"/>
      <c r="C75" s="45" t="s">
        <v>68</v>
      </c>
      <c r="D75" s="5"/>
      <c r="E75" s="5"/>
      <c r="F75" s="8"/>
      <c r="G75" s="5"/>
      <c r="I75" s="73"/>
    </row>
    <row r="76" spans="1:9" ht="12.75">
      <c r="A76" s="24">
        <v>5</v>
      </c>
      <c r="B76" s="8" t="s">
        <v>78</v>
      </c>
      <c r="C76" s="1" t="s">
        <v>79</v>
      </c>
      <c r="D76" s="5">
        <v>8</v>
      </c>
      <c r="E76" s="5">
        <v>7.2</v>
      </c>
      <c r="F76" s="8">
        <v>1</v>
      </c>
      <c r="G76" s="5">
        <v>8</v>
      </c>
      <c r="I76" s="72">
        <f>E76*F76</f>
        <v>7.2</v>
      </c>
    </row>
    <row r="77" spans="1:9" ht="12.75">
      <c r="A77" s="24"/>
      <c r="B77" s="8"/>
      <c r="C77" s="44" t="s">
        <v>80</v>
      </c>
      <c r="D77" s="5"/>
      <c r="E77" s="5"/>
      <c r="F77" s="8"/>
      <c r="G77" s="5"/>
      <c r="I77" s="73"/>
    </row>
    <row r="78" spans="1:9" ht="12.75">
      <c r="A78" s="24"/>
      <c r="B78" s="8"/>
      <c r="C78" s="45" t="s">
        <v>68</v>
      </c>
      <c r="D78" s="5"/>
      <c r="E78" s="5"/>
      <c r="F78" s="8"/>
      <c r="G78" s="5"/>
      <c r="I78" s="73"/>
    </row>
    <row r="79" spans="1:9" ht="12.75">
      <c r="A79" s="24">
        <v>6</v>
      </c>
      <c r="B79" s="8" t="s">
        <v>81</v>
      </c>
      <c r="C79" s="1" t="s">
        <v>82</v>
      </c>
      <c r="D79" s="5">
        <v>12</v>
      </c>
      <c r="E79" s="5">
        <v>10.8</v>
      </c>
      <c r="F79" s="8">
        <v>1</v>
      </c>
      <c r="G79" s="5">
        <v>12</v>
      </c>
      <c r="I79" s="72">
        <f>E79*F79</f>
        <v>10.8</v>
      </c>
    </row>
    <row r="80" spans="1:9" ht="12.75">
      <c r="A80" s="24"/>
      <c r="B80" s="8"/>
      <c r="C80" s="44" t="s">
        <v>83</v>
      </c>
      <c r="D80" s="5"/>
      <c r="E80" s="5"/>
      <c r="F80" s="8"/>
      <c r="G80" s="54"/>
      <c r="I80" s="79"/>
    </row>
    <row r="81" spans="1:15" ht="12.75">
      <c r="A81" s="24"/>
      <c r="B81" s="8"/>
      <c r="C81" s="45" t="s">
        <v>68</v>
      </c>
      <c r="D81" s="7"/>
      <c r="E81" s="7"/>
      <c r="F81" s="8"/>
      <c r="G81" s="5"/>
      <c r="H81" s="73">
        <f>SUM(G60:G81)</f>
        <v>120</v>
      </c>
      <c r="I81" s="73"/>
      <c r="J81" s="76">
        <f>H81*0.9</f>
        <v>108</v>
      </c>
      <c r="K81" s="76">
        <f>276.5*J81/2034.79</f>
        <v>14.675715921544729</v>
      </c>
      <c r="L81" s="76">
        <f>SUM(J81:K81)</f>
        <v>122.67571592154474</v>
      </c>
      <c r="M81" s="76">
        <f>L81*3448.65/2311.29</f>
        <v>183.04306586920518</v>
      </c>
      <c r="N81" s="76">
        <f>M81*249.99/3448.65</f>
        <v>13.268651801905849</v>
      </c>
      <c r="O81" s="103">
        <f>SUM(M81:N81)</f>
        <v>196.31171767111104</v>
      </c>
    </row>
    <row r="82" spans="1:9" ht="12.75">
      <c r="A82" s="18"/>
      <c r="B82" s="19" t="s">
        <v>8</v>
      </c>
      <c r="C82" s="12" t="s">
        <v>84</v>
      </c>
      <c r="D82" s="9"/>
      <c r="E82" s="9"/>
      <c r="F82" s="10"/>
      <c r="G82" s="78"/>
      <c r="I82" s="80"/>
    </row>
    <row r="83" spans="1:9" ht="12.75">
      <c r="A83" s="18"/>
      <c r="B83" s="19" t="s">
        <v>9</v>
      </c>
      <c r="C83" s="12" t="s">
        <v>85</v>
      </c>
      <c r="D83" s="9"/>
      <c r="E83" s="9"/>
      <c r="F83" s="10"/>
      <c r="G83" s="11"/>
      <c r="I83" s="73"/>
    </row>
    <row r="84" spans="1:9" ht="12.75">
      <c r="A84" s="24">
        <v>1</v>
      </c>
      <c r="B84" s="8">
        <v>806</v>
      </c>
      <c r="C84" s="2" t="s">
        <v>86</v>
      </c>
      <c r="D84" s="5">
        <v>2</v>
      </c>
      <c r="E84" s="5">
        <v>1.8</v>
      </c>
      <c r="F84" s="8">
        <v>1</v>
      </c>
      <c r="G84" s="5">
        <f>D84*F84</f>
        <v>2</v>
      </c>
      <c r="I84" s="72">
        <f aca="true" t="shared" si="2" ref="I84:I90">E84*F84</f>
        <v>1.8</v>
      </c>
    </row>
    <row r="85" spans="1:9" ht="12.75">
      <c r="A85" s="24">
        <v>2</v>
      </c>
      <c r="B85" s="8">
        <v>801</v>
      </c>
      <c r="C85" s="2" t="s">
        <v>87</v>
      </c>
      <c r="D85" s="5">
        <v>0.15</v>
      </c>
      <c r="E85" s="5">
        <v>0.13</v>
      </c>
      <c r="F85" s="8">
        <v>1</v>
      </c>
      <c r="G85" s="5">
        <f aca="true" t="shared" si="3" ref="G85:G90">D85*F85</f>
        <v>0.15</v>
      </c>
      <c r="I85" s="72">
        <f t="shared" si="2"/>
        <v>0.13</v>
      </c>
    </row>
    <row r="86" spans="1:9" ht="12.75">
      <c r="A86" s="24">
        <v>3</v>
      </c>
      <c r="B86" s="8">
        <v>5752</v>
      </c>
      <c r="C86" s="46" t="s">
        <v>191</v>
      </c>
      <c r="D86" s="5">
        <v>3.25</v>
      </c>
      <c r="E86" s="5">
        <v>2.92</v>
      </c>
      <c r="F86" s="8">
        <v>30</v>
      </c>
      <c r="G86" s="5">
        <f t="shared" si="3"/>
        <v>97.5</v>
      </c>
      <c r="I86" s="72">
        <f t="shared" si="2"/>
        <v>87.6</v>
      </c>
    </row>
    <row r="87" spans="1:9" ht="11.25" customHeight="1">
      <c r="A87" s="24">
        <v>4</v>
      </c>
      <c r="B87" s="8">
        <v>811</v>
      </c>
      <c r="C87" s="47" t="s">
        <v>88</v>
      </c>
      <c r="D87" s="5">
        <v>17</v>
      </c>
      <c r="E87" s="5">
        <v>15.3</v>
      </c>
      <c r="F87" s="8">
        <v>1</v>
      </c>
      <c r="G87" s="5">
        <f t="shared" si="3"/>
        <v>17</v>
      </c>
      <c r="I87" s="72">
        <f t="shared" si="2"/>
        <v>15.3</v>
      </c>
    </row>
    <row r="88" spans="1:9" ht="12.75">
      <c r="A88" s="24">
        <v>5</v>
      </c>
      <c r="B88" s="8">
        <v>205</v>
      </c>
      <c r="C88" s="1" t="s">
        <v>89</v>
      </c>
      <c r="D88" s="5">
        <v>20</v>
      </c>
      <c r="E88" s="5">
        <v>18</v>
      </c>
      <c r="F88" s="8">
        <v>1</v>
      </c>
      <c r="G88" s="5">
        <f t="shared" si="3"/>
        <v>20</v>
      </c>
      <c r="I88" s="72">
        <f t="shared" si="2"/>
        <v>18</v>
      </c>
    </row>
    <row r="89" spans="1:9" ht="25.5">
      <c r="A89" s="24">
        <v>6</v>
      </c>
      <c r="B89" s="8">
        <v>1555</v>
      </c>
      <c r="C89" s="1" t="s">
        <v>90</v>
      </c>
      <c r="D89" s="5">
        <v>24</v>
      </c>
      <c r="E89" s="5">
        <v>21.6</v>
      </c>
      <c r="F89" s="8">
        <v>1</v>
      </c>
      <c r="G89" s="5">
        <f t="shared" si="3"/>
        <v>24</v>
      </c>
      <c r="I89" s="74">
        <f t="shared" si="2"/>
        <v>21.6</v>
      </c>
    </row>
    <row r="90" spans="1:15" ht="12.75">
      <c r="A90" s="24">
        <v>7</v>
      </c>
      <c r="B90" s="8" t="s">
        <v>91</v>
      </c>
      <c r="C90" s="1" t="s">
        <v>92</v>
      </c>
      <c r="D90" s="5">
        <v>24</v>
      </c>
      <c r="E90" s="5">
        <v>21.6</v>
      </c>
      <c r="F90" s="8">
        <v>1</v>
      </c>
      <c r="G90" s="5">
        <f t="shared" si="3"/>
        <v>24</v>
      </c>
      <c r="H90" s="73">
        <f>SUM(G84:G90)</f>
        <v>184.65</v>
      </c>
      <c r="I90" s="72">
        <f t="shared" si="2"/>
        <v>21.6</v>
      </c>
      <c r="J90" s="76">
        <f>SUM(I84:I90)</f>
        <v>166.03</v>
      </c>
      <c r="K90" s="76">
        <f>276.5*J90/2034.79</f>
        <v>22.561195504204363</v>
      </c>
      <c r="L90" s="76">
        <f>SUM(J90:K90)</f>
        <v>188.59119550420436</v>
      </c>
      <c r="M90" s="76">
        <f>L90*3448.65/2311.29</f>
        <v>281.39481690985315</v>
      </c>
      <c r="N90" s="76">
        <f>M90*249.99/3448.65</f>
        <v>20.398094987689152</v>
      </c>
      <c r="O90" s="103">
        <f>SUM(M90:N90)</f>
        <v>301.7929118975423</v>
      </c>
    </row>
    <row r="91" spans="1:9" s="37" customFormat="1" ht="12" customHeight="1">
      <c r="A91" s="18"/>
      <c r="B91" s="19" t="s">
        <v>8</v>
      </c>
      <c r="C91" s="12" t="s">
        <v>93</v>
      </c>
      <c r="D91" s="9"/>
      <c r="E91" s="9"/>
      <c r="F91" s="10"/>
      <c r="G91" s="11"/>
      <c r="H91" s="64"/>
      <c r="I91" s="75"/>
    </row>
    <row r="92" spans="1:9" s="37" customFormat="1" ht="12" customHeight="1">
      <c r="A92" s="18"/>
      <c r="B92" s="19" t="s">
        <v>9</v>
      </c>
      <c r="C92" s="42" t="s">
        <v>94</v>
      </c>
      <c r="D92" s="9"/>
      <c r="E92" s="9"/>
      <c r="F92" s="10"/>
      <c r="G92" s="11"/>
      <c r="H92" s="64"/>
      <c r="I92" s="71"/>
    </row>
    <row r="93" spans="1:15" s="2" customFormat="1" ht="12" customHeight="1">
      <c r="A93" s="24">
        <v>1</v>
      </c>
      <c r="B93" s="8" t="s">
        <v>30</v>
      </c>
      <c r="C93" s="2" t="s">
        <v>52</v>
      </c>
      <c r="D93" s="5">
        <v>3.5</v>
      </c>
      <c r="E93" s="5">
        <v>3.15</v>
      </c>
      <c r="F93" s="8">
        <v>2</v>
      </c>
      <c r="G93" s="5">
        <f>D93*F93</f>
        <v>7</v>
      </c>
      <c r="H93" s="72">
        <v>7</v>
      </c>
      <c r="I93" s="72">
        <f>E93*F93</f>
        <v>6.3</v>
      </c>
      <c r="J93" s="76">
        <f>H93*0.9</f>
        <v>6.3</v>
      </c>
      <c r="K93" s="76">
        <f>276.5*J93/2034.79</f>
        <v>0.8560834287567759</v>
      </c>
      <c r="L93" s="76">
        <f>SUM(J93:K93)</f>
        <v>7.156083428756776</v>
      </c>
      <c r="M93" s="76">
        <f>L93*3448.65/2311.29</f>
        <v>10.677512175703635</v>
      </c>
      <c r="N93" s="76">
        <f>M93*249.99/3448.65</f>
        <v>0.7740046884445079</v>
      </c>
      <c r="O93" s="103">
        <f>SUM(M93:N93)</f>
        <v>11.451516864148143</v>
      </c>
    </row>
    <row r="94" spans="1:9" s="37" customFormat="1" ht="12" customHeight="1">
      <c r="A94" s="41"/>
      <c r="B94" s="41" t="s">
        <v>22</v>
      </c>
      <c r="C94" s="12" t="s">
        <v>95</v>
      </c>
      <c r="D94" s="9"/>
      <c r="E94" s="9"/>
      <c r="F94" s="10"/>
      <c r="G94" s="11"/>
      <c r="H94" s="64"/>
      <c r="I94" s="75"/>
    </row>
    <row r="95" spans="1:15" s="40" customFormat="1" ht="12" customHeight="1">
      <c r="A95" s="24"/>
      <c r="B95" s="19" t="s">
        <v>9</v>
      </c>
      <c r="C95" s="12" t="s">
        <v>181</v>
      </c>
      <c r="D95" s="5"/>
      <c r="E95" s="5"/>
      <c r="F95" s="8"/>
      <c r="G95" s="5"/>
      <c r="H95" s="66"/>
      <c r="I95" s="73"/>
      <c r="O95" s="93"/>
    </row>
    <row r="96" spans="1:15" s="2" customFormat="1" ht="12" customHeight="1">
      <c r="A96" s="24">
        <v>1</v>
      </c>
      <c r="B96" s="8">
        <v>262</v>
      </c>
      <c r="C96" s="1" t="s">
        <v>24</v>
      </c>
      <c r="D96" s="5">
        <v>12.5</v>
      </c>
      <c r="E96" s="5">
        <v>11.25</v>
      </c>
      <c r="F96" s="8">
        <v>1</v>
      </c>
      <c r="G96" s="5">
        <f>D96*F96</f>
        <v>12.5</v>
      </c>
      <c r="H96" s="72">
        <v>12.5</v>
      </c>
      <c r="I96" s="72">
        <f>E96*F96</f>
        <v>11.25</v>
      </c>
      <c r="J96" s="76">
        <f>H96*0.9</f>
        <v>11.25</v>
      </c>
      <c r="K96" s="76">
        <f>276.5*J96/2034.79</f>
        <v>1.5287204084942427</v>
      </c>
      <c r="L96" s="76">
        <f>SUM(J96:K96)</f>
        <v>12.778720408494243</v>
      </c>
      <c r="M96" s="76">
        <f>L96*3448.65/2311.29</f>
        <v>19.066986028042205</v>
      </c>
      <c r="N96" s="76">
        <f>M96*249.99/3448.65</f>
        <v>1.3821512293651925</v>
      </c>
      <c r="O96" s="103">
        <f>SUM(M96:N96)</f>
        <v>20.449137257407397</v>
      </c>
    </row>
    <row r="97" spans="1:9" s="37" customFormat="1" ht="12" customHeight="1">
      <c r="A97" s="41"/>
      <c r="B97" s="41" t="s">
        <v>22</v>
      </c>
      <c r="C97" s="12" t="s">
        <v>95</v>
      </c>
      <c r="D97" s="9"/>
      <c r="E97" s="9"/>
      <c r="F97" s="10"/>
      <c r="G97" s="11"/>
      <c r="H97" s="64"/>
      <c r="I97" s="75"/>
    </row>
    <row r="98" spans="1:15" s="40" customFormat="1" ht="12" customHeight="1">
      <c r="A98" s="24"/>
      <c r="B98" s="19" t="s">
        <v>9</v>
      </c>
      <c r="C98" s="12" t="s">
        <v>182</v>
      </c>
      <c r="D98" s="5"/>
      <c r="E98" s="5"/>
      <c r="F98" s="8"/>
      <c r="G98" s="5"/>
      <c r="H98" s="66"/>
      <c r="I98" s="73"/>
      <c r="O98" s="93"/>
    </row>
    <row r="99" spans="1:15" s="2" customFormat="1" ht="12" customHeight="1">
      <c r="A99" s="24">
        <v>1</v>
      </c>
      <c r="B99" s="8">
        <v>262</v>
      </c>
      <c r="C99" s="1" t="s">
        <v>24</v>
      </c>
      <c r="D99" s="5">
        <v>12.5</v>
      </c>
      <c r="E99" s="5">
        <v>11.25</v>
      </c>
      <c r="F99" s="8">
        <v>1</v>
      </c>
      <c r="G99" s="5">
        <f>D99*F99</f>
        <v>12.5</v>
      </c>
      <c r="H99" s="72">
        <v>12.5</v>
      </c>
      <c r="I99" s="72">
        <f>E99*F99</f>
        <v>11.25</v>
      </c>
      <c r="J99" s="76">
        <f>H99*0.9</f>
        <v>11.25</v>
      </c>
      <c r="K99" s="76">
        <f>276.5*J99/2034.79</f>
        <v>1.5287204084942427</v>
      </c>
      <c r="L99" s="76">
        <f>SUM(J99:K99)</f>
        <v>12.778720408494243</v>
      </c>
      <c r="M99" s="76">
        <f>L99*3448.65/2311.29</f>
        <v>19.066986028042205</v>
      </c>
      <c r="N99" s="76">
        <f>M99*249.99/3448.65</f>
        <v>1.3821512293651925</v>
      </c>
      <c r="O99" s="103">
        <f>SUM(M99:N99)</f>
        <v>20.449137257407397</v>
      </c>
    </row>
    <row r="100" spans="1:9" s="37" customFormat="1" ht="12" customHeight="1">
      <c r="A100" s="41"/>
      <c r="B100" s="41" t="s">
        <v>22</v>
      </c>
      <c r="C100" s="12" t="s">
        <v>95</v>
      </c>
      <c r="D100" s="9"/>
      <c r="E100" s="9"/>
      <c r="F100" s="10"/>
      <c r="G100" s="11"/>
      <c r="H100" s="64"/>
      <c r="I100" s="75"/>
    </row>
    <row r="101" spans="1:15" s="40" customFormat="1" ht="12" customHeight="1">
      <c r="A101" s="24"/>
      <c r="B101" s="19" t="s">
        <v>9</v>
      </c>
      <c r="C101" s="12" t="s">
        <v>230</v>
      </c>
      <c r="D101" s="5"/>
      <c r="E101" s="5"/>
      <c r="F101" s="8"/>
      <c r="G101" s="5"/>
      <c r="H101" s="66"/>
      <c r="I101" s="73"/>
      <c r="O101" s="93"/>
    </row>
    <row r="102" spans="1:15" s="2" customFormat="1" ht="12" customHeight="1">
      <c r="A102" s="24"/>
      <c r="B102" s="19" t="s">
        <v>6</v>
      </c>
      <c r="C102" s="17"/>
      <c r="D102" s="5"/>
      <c r="E102" s="5"/>
      <c r="F102" s="8"/>
      <c r="G102" s="5"/>
      <c r="H102" s="66"/>
      <c r="I102" s="73"/>
      <c r="O102" s="42"/>
    </row>
    <row r="103" spans="1:15" s="2" customFormat="1" ht="12" customHeight="1">
      <c r="A103" s="24"/>
      <c r="B103" s="19" t="s">
        <v>7</v>
      </c>
      <c r="C103" s="12"/>
      <c r="D103" s="5"/>
      <c r="E103" s="5"/>
      <c r="F103" s="8"/>
      <c r="G103" s="5"/>
      <c r="H103" s="66"/>
      <c r="I103" s="79"/>
      <c r="O103" s="42"/>
    </row>
    <row r="104" spans="1:15" s="2" customFormat="1" ht="12" customHeight="1">
      <c r="A104" s="8">
        <v>1</v>
      </c>
      <c r="B104" s="8">
        <v>5704</v>
      </c>
      <c r="C104" s="1" t="s">
        <v>111</v>
      </c>
      <c r="D104" s="5">
        <v>7.5</v>
      </c>
      <c r="E104" s="5">
        <v>6.75</v>
      </c>
      <c r="F104" s="8">
        <v>1</v>
      </c>
      <c r="G104" s="5">
        <f>D104*F104</f>
        <v>7.5</v>
      </c>
      <c r="H104" s="65"/>
      <c r="I104" s="74">
        <f>E104*F104</f>
        <v>6.75</v>
      </c>
      <c r="J104" s="2">
        <v>6.75</v>
      </c>
      <c r="K104" s="76">
        <f>276.5*J104/2034.79</f>
        <v>0.9172322450965456</v>
      </c>
      <c r="L104" s="76">
        <f>SUM(J104:K104)</f>
        <v>7.667232245096546</v>
      </c>
      <c r="M104" s="76">
        <f>L104*3448.65/2311.29</f>
        <v>11.440191616825324</v>
      </c>
      <c r="N104" s="76">
        <f>M104*249.99/3448.65</f>
        <v>0.8292907376191155</v>
      </c>
      <c r="O104" s="103">
        <f>SUM(M104:N104)</f>
        <v>12.26948235444444</v>
      </c>
    </row>
    <row r="105" spans="1:9" s="37" customFormat="1" ht="12" customHeight="1">
      <c r="A105" s="41"/>
      <c r="B105" s="41" t="s">
        <v>22</v>
      </c>
      <c r="C105" s="12" t="s">
        <v>199</v>
      </c>
      <c r="D105" s="9"/>
      <c r="E105" s="9"/>
      <c r="F105" s="10"/>
      <c r="G105" s="11"/>
      <c r="H105" s="64"/>
      <c r="I105" s="75"/>
    </row>
    <row r="106" spans="1:15" s="40" customFormat="1" ht="12" customHeight="1">
      <c r="A106" s="24"/>
      <c r="B106" s="19" t="s">
        <v>9</v>
      </c>
      <c r="C106" s="12" t="s">
        <v>200</v>
      </c>
      <c r="D106" s="5"/>
      <c r="E106" s="5"/>
      <c r="F106" s="8"/>
      <c r="G106" s="5"/>
      <c r="H106" s="66"/>
      <c r="I106" s="73"/>
      <c r="O106" s="93"/>
    </row>
    <row r="107" spans="1:15" s="2" customFormat="1" ht="12" customHeight="1">
      <c r="A107" s="24">
        <v>1</v>
      </c>
      <c r="B107" s="8">
        <v>262</v>
      </c>
      <c r="C107" s="1" t="s">
        <v>24</v>
      </c>
      <c r="D107" s="5">
        <v>12.5</v>
      </c>
      <c r="E107" s="5">
        <v>11.25</v>
      </c>
      <c r="F107" s="8">
        <v>1</v>
      </c>
      <c r="G107" s="5">
        <f>D107*F107</f>
        <v>12.5</v>
      </c>
      <c r="H107" s="72">
        <v>12.5</v>
      </c>
      <c r="I107" s="72">
        <f>E107*F107</f>
        <v>11.25</v>
      </c>
      <c r="J107" s="76">
        <f>H107*0.9</f>
        <v>11.25</v>
      </c>
      <c r="K107" s="76">
        <f>276.5*J107/2034.79</f>
        <v>1.5287204084942427</v>
      </c>
      <c r="L107" s="76">
        <f>SUM(J107:K107)</f>
        <v>12.778720408494243</v>
      </c>
      <c r="M107" s="76">
        <f>L107*3448.65/2311.29</f>
        <v>19.066986028042205</v>
      </c>
      <c r="N107" s="76">
        <f>M107*249.99/3448.65</f>
        <v>1.3821512293651925</v>
      </c>
      <c r="O107" s="103">
        <f>SUM(M107:N107)</f>
        <v>20.449137257407397</v>
      </c>
    </row>
    <row r="108" spans="1:9" s="37" customFormat="1" ht="12" customHeight="1">
      <c r="A108" s="18"/>
      <c r="B108" s="19" t="s">
        <v>8</v>
      </c>
      <c r="C108" s="12" t="s">
        <v>96</v>
      </c>
      <c r="D108" s="9"/>
      <c r="E108" s="9"/>
      <c r="F108" s="10"/>
      <c r="G108" s="11"/>
      <c r="H108" s="64"/>
      <c r="I108" s="75"/>
    </row>
    <row r="109" spans="1:9" s="37" customFormat="1" ht="12" customHeight="1">
      <c r="A109" s="18"/>
      <c r="B109" s="19" t="s">
        <v>9</v>
      </c>
      <c r="C109" s="12" t="s">
        <v>97</v>
      </c>
      <c r="D109" s="9"/>
      <c r="E109" s="9"/>
      <c r="F109" s="10"/>
      <c r="G109" s="11"/>
      <c r="H109" s="64"/>
      <c r="I109" s="71"/>
    </row>
    <row r="110" spans="1:15" s="2" customFormat="1" ht="12" customHeight="1">
      <c r="A110" s="24">
        <v>1</v>
      </c>
      <c r="B110" s="8">
        <v>199</v>
      </c>
      <c r="C110" s="1" t="s">
        <v>98</v>
      </c>
      <c r="D110" s="5">
        <v>4</v>
      </c>
      <c r="E110" s="5">
        <v>3.6</v>
      </c>
      <c r="F110" s="8">
        <v>1</v>
      </c>
      <c r="G110" s="5">
        <f>D110*F110</f>
        <v>4</v>
      </c>
      <c r="H110" s="65"/>
      <c r="I110" s="72">
        <f>E110*F110</f>
        <v>3.6</v>
      </c>
      <c r="O110" s="42"/>
    </row>
    <row r="111" spans="1:16" s="2" customFormat="1" ht="12" customHeight="1">
      <c r="A111" s="24">
        <v>2</v>
      </c>
      <c r="B111" s="8" t="s">
        <v>99</v>
      </c>
      <c r="C111" s="1" t="s">
        <v>213</v>
      </c>
      <c r="D111" s="5">
        <v>5</v>
      </c>
      <c r="E111" s="5">
        <v>4.5</v>
      </c>
      <c r="F111" s="8">
        <v>1</v>
      </c>
      <c r="G111" s="5">
        <f aca="true" t="shared" si="4" ref="G111:G120">D111*F111</f>
        <v>5</v>
      </c>
      <c r="H111" s="65" t="s">
        <v>158</v>
      </c>
      <c r="I111" s="72">
        <f>E111*F111</f>
        <v>4.5</v>
      </c>
      <c r="O111" s="42"/>
      <c r="P111" s="96">
        <v>7</v>
      </c>
    </row>
    <row r="112" spans="1:16" s="2" customFormat="1" ht="12" customHeight="1">
      <c r="A112" s="24">
        <v>3</v>
      </c>
      <c r="B112" s="8" t="s">
        <v>100</v>
      </c>
      <c r="C112" s="1" t="s">
        <v>101</v>
      </c>
      <c r="D112" s="61" t="s">
        <v>223</v>
      </c>
      <c r="E112" s="5" t="s">
        <v>224</v>
      </c>
      <c r="F112" s="8">
        <v>1</v>
      </c>
      <c r="G112" s="5"/>
      <c r="H112" s="65"/>
      <c r="I112" s="72"/>
      <c r="O112" s="42"/>
      <c r="P112" s="96">
        <v>7</v>
      </c>
    </row>
    <row r="113" spans="1:15" s="2" customFormat="1" ht="12" customHeight="1">
      <c r="A113" s="24">
        <v>4</v>
      </c>
      <c r="B113" s="8" t="s">
        <v>102</v>
      </c>
      <c r="C113" s="1" t="s">
        <v>103</v>
      </c>
      <c r="D113" s="5">
        <v>5</v>
      </c>
      <c r="E113" s="5">
        <v>4.5</v>
      </c>
      <c r="F113" s="8">
        <v>1</v>
      </c>
      <c r="G113" s="5">
        <f t="shared" si="4"/>
        <v>5</v>
      </c>
      <c r="H113" s="65"/>
      <c r="I113" s="72">
        <f aca="true" t="shared" si="5" ref="I113:I120">E113*F113</f>
        <v>4.5</v>
      </c>
      <c r="O113" s="42"/>
    </row>
    <row r="114" spans="1:15" s="2" customFormat="1" ht="12" customHeight="1">
      <c r="A114" s="24">
        <v>5</v>
      </c>
      <c r="B114" s="8" t="s">
        <v>104</v>
      </c>
      <c r="C114" s="1" t="s">
        <v>105</v>
      </c>
      <c r="D114" s="5">
        <v>5</v>
      </c>
      <c r="E114" s="5">
        <v>4.5</v>
      </c>
      <c r="F114" s="8">
        <v>1</v>
      </c>
      <c r="G114" s="5">
        <f t="shared" si="4"/>
        <v>5</v>
      </c>
      <c r="H114" s="65"/>
      <c r="I114" s="72">
        <f t="shared" si="5"/>
        <v>4.5</v>
      </c>
      <c r="O114" s="42"/>
    </row>
    <row r="115" spans="1:15" s="2" customFormat="1" ht="12" customHeight="1">
      <c r="A115" s="24">
        <v>6</v>
      </c>
      <c r="B115" s="8" t="s">
        <v>106</v>
      </c>
      <c r="C115" s="1" t="s">
        <v>107</v>
      </c>
      <c r="D115" s="5">
        <v>5</v>
      </c>
      <c r="E115" s="5">
        <v>4.5</v>
      </c>
      <c r="F115" s="8">
        <v>1</v>
      </c>
      <c r="G115" s="5">
        <f t="shared" si="4"/>
        <v>5</v>
      </c>
      <c r="H115" s="65"/>
      <c r="I115" s="72">
        <f t="shared" si="5"/>
        <v>4.5</v>
      </c>
      <c r="O115" s="42"/>
    </row>
    <row r="116" spans="1:15" s="2" customFormat="1" ht="12" customHeight="1">
      <c r="A116" s="24">
        <v>7</v>
      </c>
      <c r="B116" s="8">
        <v>1312</v>
      </c>
      <c r="C116" s="1" t="s">
        <v>108</v>
      </c>
      <c r="D116" s="5">
        <v>4</v>
      </c>
      <c r="E116" s="5">
        <v>3.6</v>
      </c>
      <c r="F116" s="8">
        <v>1</v>
      </c>
      <c r="G116" s="5">
        <f t="shared" si="4"/>
        <v>4</v>
      </c>
      <c r="H116" s="65"/>
      <c r="I116" s="72">
        <f t="shared" si="5"/>
        <v>3.6</v>
      </c>
      <c r="O116" s="42"/>
    </row>
    <row r="117" spans="1:15" s="2" customFormat="1" ht="12" customHeight="1">
      <c r="A117" s="24">
        <v>8</v>
      </c>
      <c r="B117" s="8">
        <v>5760</v>
      </c>
      <c r="C117" s="1" t="s">
        <v>109</v>
      </c>
      <c r="D117" s="6">
        <v>3</v>
      </c>
      <c r="E117" s="6">
        <v>2.7</v>
      </c>
      <c r="F117" s="8">
        <v>2</v>
      </c>
      <c r="G117" s="5">
        <f t="shared" si="4"/>
        <v>6</v>
      </c>
      <c r="H117" s="65"/>
      <c r="I117" s="72">
        <f t="shared" si="5"/>
        <v>5.4</v>
      </c>
      <c r="O117" s="42"/>
    </row>
    <row r="118" spans="1:15" s="2" customFormat="1" ht="12" customHeight="1">
      <c r="A118" s="24">
        <v>9</v>
      </c>
      <c r="B118" s="8">
        <v>6730</v>
      </c>
      <c r="C118" s="1" t="s">
        <v>110</v>
      </c>
      <c r="D118" s="6">
        <v>6</v>
      </c>
      <c r="E118" s="6">
        <v>5.4</v>
      </c>
      <c r="F118" s="8">
        <v>1</v>
      </c>
      <c r="G118" s="5">
        <f t="shared" si="4"/>
        <v>6</v>
      </c>
      <c r="H118" s="65"/>
      <c r="I118" s="72">
        <f t="shared" si="5"/>
        <v>5.4</v>
      </c>
      <c r="O118" s="42"/>
    </row>
    <row r="119" spans="1:15" s="40" customFormat="1" ht="12" customHeight="1">
      <c r="A119" s="24">
        <v>10</v>
      </c>
      <c r="B119" s="8">
        <v>364</v>
      </c>
      <c r="C119" s="1" t="s">
        <v>35</v>
      </c>
      <c r="D119" s="5">
        <v>6</v>
      </c>
      <c r="E119" s="6">
        <v>5.4</v>
      </c>
      <c r="F119" s="8">
        <v>1</v>
      </c>
      <c r="G119" s="5">
        <f t="shared" si="4"/>
        <v>6</v>
      </c>
      <c r="H119" s="67"/>
      <c r="I119" s="74">
        <f t="shared" si="5"/>
        <v>5.4</v>
      </c>
      <c r="O119" s="93"/>
    </row>
    <row r="120" spans="1:17" s="2" customFormat="1" ht="12" customHeight="1">
      <c r="A120" s="24">
        <v>11</v>
      </c>
      <c r="B120" s="8">
        <v>5704</v>
      </c>
      <c r="C120" s="1" t="s">
        <v>111</v>
      </c>
      <c r="D120" s="5">
        <v>7.5</v>
      </c>
      <c r="E120" s="5">
        <v>6.75</v>
      </c>
      <c r="F120" s="8">
        <v>1</v>
      </c>
      <c r="G120" s="5">
        <f t="shared" si="4"/>
        <v>7.5</v>
      </c>
      <c r="H120" s="82">
        <f>SUM(G110:G120)</f>
        <v>53.5</v>
      </c>
      <c r="I120" s="72">
        <f t="shared" si="5"/>
        <v>6.75</v>
      </c>
      <c r="J120" s="76">
        <f>SUM(I110:I120)</f>
        <v>48.15</v>
      </c>
      <c r="K120" s="76">
        <f>276.5*J120/2034.79</f>
        <v>6.542923348355359</v>
      </c>
      <c r="L120" s="76">
        <f>SUM(J120:K120)</f>
        <v>54.69292334835536</v>
      </c>
      <c r="M120" s="76">
        <f>L120*3448.65/2311.29</f>
        <v>81.60670020002065</v>
      </c>
      <c r="N120" s="76">
        <f>M120*249.99/3448.65</f>
        <v>5.915607261683024</v>
      </c>
      <c r="O120" s="92">
        <f>SUM(M120:N120)</f>
        <v>87.52230746170368</v>
      </c>
      <c r="P120" s="77">
        <v>14</v>
      </c>
      <c r="Q120" s="103">
        <f>SUM(O120:P120)</f>
        <v>101.52230746170368</v>
      </c>
    </row>
    <row r="121" spans="1:9" s="37" customFormat="1" ht="12" customHeight="1">
      <c r="A121" s="18"/>
      <c r="B121" s="19" t="s">
        <v>8</v>
      </c>
      <c r="C121" s="37" t="s">
        <v>118</v>
      </c>
      <c r="D121" s="29"/>
      <c r="E121" s="29"/>
      <c r="F121" s="10"/>
      <c r="G121" s="29"/>
      <c r="H121" s="64"/>
      <c r="I121" s="75"/>
    </row>
    <row r="122" spans="1:9" s="37" customFormat="1" ht="12" customHeight="1">
      <c r="A122" s="18"/>
      <c r="B122" s="19" t="s">
        <v>9</v>
      </c>
      <c r="C122" s="12" t="s">
        <v>119</v>
      </c>
      <c r="D122" s="9"/>
      <c r="E122" s="9"/>
      <c r="F122" s="10"/>
      <c r="G122" s="11"/>
      <c r="H122" s="64"/>
      <c r="I122" s="71"/>
    </row>
    <row r="123" spans="1:16" s="2" customFormat="1" ht="12" customHeight="1">
      <c r="A123" s="24">
        <v>1</v>
      </c>
      <c r="B123" s="38" t="s">
        <v>48</v>
      </c>
      <c r="C123" s="1" t="s">
        <v>120</v>
      </c>
      <c r="D123" s="69" t="s">
        <v>220</v>
      </c>
      <c r="E123" s="5" t="s">
        <v>40</v>
      </c>
      <c r="F123" s="8">
        <v>2</v>
      </c>
      <c r="G123" s="5"/>
      <c r="H123" s="65"/>
      <c r="I123" s="72"/>
      <c r="O123" s="42"/>
      <c r="P123" s="42" t="s">
        <v>219</v>
      </c>
    </row>
    <row r="124" spans="1:16" s="2" customFormat="1" ht="12" customHeight="1">
      <c r="A124" s="24">
        <v>2</v>
      </c>
      <c r="B124" s="38" t="s">
        <v>44</v>
      </c>
      <c r="C124" s="1" t="s">
        <v>121</v>
      </c>
      <c r="D124" s="69" t="s">
        <v>221</v>
      </c>
      <c r="E124" s="5" t="s">
        <v>40</v>
      </c>
      <c r="F124" s="8">
        <v>2</v>
      </c>
      <c r="G124" s="5"/>
      <c r="H124" s="65"/>
      <c r="I124" s="72"/>
      <c r="O124" s="42"/>
      <c r="P124" s="97">
        <v>17.2</v>
      </c>
    </row>
    <row r="125" spans="1:16" s="2" customFormat="1" ht="12" customHeight="1">
      <c r="A125" s="24">
        <v>3</v>
      </c>
      <c r="B125" s="38" t="s">
        <v>46</v>
      </c>
      <c r="C125" s="2" t="s">
        <v>122</v>
      </c>
      <c r="D125" s="69" t="s">
        <v>222</v>
      </c>
      <c r="E125" s="5" t="s">
        <v>40</v>
      </c>
      <c r="F125" s="8">
        <v>1</v>
      </c>
      <c r="G125" s="5"/>
      <c r="H125" s="65"/>
      <c r="I125" s="72"/>
      <c r="O125" s="42"/>
      <c r="P125" s="97">
        <v>17.2</v>
      </c>
    </row>
    <row r="126" spans="1:16" s="2" customFormat="1" ht="12" customHeight="1">
      <c r="A126" s="24">
        <v>4</v>
      </c>
      <c r="B126" s="8">
        <v>1555</v>
      </c>
      <c r="C126" s="1" t="s">
        <v>123</v>
      </c>
      <c r="D126" s="5">
        <v>24</v>
      </c>
      <c r="E126" s="5">
        <v>21.6</v>
      </c>
      <c r="F126" s="8">
        <v>1</v>
      </c>
      <c r="G126" s="5">
        <f>D126*F126</f>
        <v>24</v>
      </c>
      <c r="H126" s="65"/>
      <c r="I126" s="72">
        <f aca="true" t="shared" si="6" ref="I126:I132">E126*F126</f>
        <v>21.6</v>
      </c>
      <c r="O126" s="42"/>
      <c r="P126" s="97">
        <v>8.6</v>
      </c>
    </row>
    <row r="127" spans="1:15" s="2" customFormat="1" ht="14.25" customHeight="1">
      <c r="A127" s="24">
        <v>5</v>
      </c>
      <c r="B127" s="8" t="s">
        <v>36</v>
      </c>
      <c r="C127" s="1" t="s">
        <v>124</v>
      </c>
      <c r="D127" s="5">
        <v>5</v>
      </c>
      <c r="E127" s="5">
        <v>4.5</v>
      </c>
      <c r="F127" s="8">
        <v>8</v>
      </c>
      <c r="G127" s="5">
        <v>40</v>
      </c>
      <c r="H127" s="65"/>
      <c r="I127" s="72">
        <f t="shared" si="6"/>
        <v>36</v>
      </c>
      <c r="O127" s="42"/>
    </row>
    <row r="128" spans="1:15" s="2" customFormat="1" ht="12" customHeight="1">
      <c r="A128" s="24">
        <v>6</v>
      </c>
      <c r="B128" s="8">
        <v>1312</v>
      </c>
      <c r="C128" s="1" t="s">
        <v>125</v>
      </c>
      <c r="D128" s="5">
        <v>4</v>
      </c>
      <c r="E128" s="5">
        <v>3.6</v>
      </c>
      <c r="F128" s="8">
        <v>1</v>
      </c>
      <c r="G128" s="5">
        <v>4</v>
      </c>
      <c r="H128" s="65"/>
      <c r="I128" s="72">
        <f t="shared" si="6"/>
        <v>3.6</v>
      </c>
      <c r="O128" s="42"/>
    </row>
    <row r="129" spans="1:15" s="2" customFormat="1" ht="12" customHeight="1">
      <c r="A129" s="24">
        <v>7</v>
      </c>
      <c r="B129" s="8" t="s">
        <v>126</v>
      </c>
      <c r="C129" s="1" t="s">
        <v>127</v>
      </c>
      <c r="D129" s="5">
        <v>1</v>
      </c>
      <c r="E129" s="5">
        <v>0.9</v>
      </c>
      <c r="F129" s="8">
        <v>1</v>
      </c>
      <c r="G129" s="5">
        <v>1</v>
      </c>
      <c r="H129" s="65"/>
      <c r="I129" s="72">
        <f t="shared" si="6"/>
        <v>0.9</v>
      </c>
      <c r="O129" s="42"/>
    </row>
    <row r="130" spans="1:15" s="2" customFormat="1" ht="12" customHeight="1">
      <c r="A130" s="24">
        <v>8</v>
      </c>
      <c r="B130" s="8">
        <v>1315</v>
      </c>
      <c r="C130" s="1" t="s">
        <v>128</v>
      </c>
      <c r="D130" s="7">
        <v>1</v>
      </c>
      <c r="E130" s="5">
        <v>0.9</v>
      </c>
      <c r="F130" s="8">
        <v>1</v>
      </c>
      <c r="G130" s="7">
        <v>1</v>
      </c>
      <c r="H130" s="65"/>
      <c r="I130" s="72">
        <f t="shared" si="6"/>
        <v>0.9</v>
      </c>
      <c r="O130" s="42"/>
    </row>
    <row r="131" spans="1:15" s="2" customFormat="1" ht="12" customHeight="1">
      <c r="A131" s="24">
        <v>9</v>
      </c>
      <c r="B131" s="8">
        <v>269</v>
      </c>
      <c r="C131" s="1" t="s">
        <v>179</v>
      </c>
      <c r="D131" s="5">
        <v>40</v>
      </c>
      <c r="E131" s="5">
        <v>36</v>
      </c>
      <c r="F131" s="8">
        <v>1</v>
      </c>
      <c r="G131" s="5">
        <v>40</v>
      </c>
      <c r="H131" s="72"/>
      <c r="I131" s="72">
        <f t="shared" si="6"/>
        <v>36</v>
      </c>
      <c r="O131" s="42"/>
    </row>
    <row r="132" spans="1:17" s="40" customFormat="1" ht="12" customHeight="1">
      <c r="A132" s="24">
        <v>10</v>
      </c>
      <c r="B132" s="30">
        <v>1111</v>
      </c>
      <c r="C132" s="31" t="s">
        <v>180</v>
      </c>
      <c r="D132" s="32">
        <v>1.25</v>
      </c>
      <c r="E132" s="32">
        <v>1.12</v>
      </c>
      <c r="F132" s="30">
        <v>1</v>
      </c>
      <c r="G132" s="5">
        <v>1.25</v>
      </c>
      <c r="H132" s="83">
        <f>SUM(G126:G132)</f>
        <v>111.25</v>
      </c>
      <c r="I132" s="72">
        <f t="shared" si="6"/>
        <v>1.12</v>
      </c>
      <c r="J132" s="76">
        <f>SUM(I126:I132)</f>
        <v>100.12</v>
      </c>
      <c r="K132" s="76">
        <f>276.5*J132/2034.79</f>
        <v>13.604932204306095</v>
      </c>
      <c r="L132" s="76">
        <f>SUM(J132:K132)</f>
        <v>113.7249322043061</v>
      </c>
      <c r="M132" s="76">
        <f>L132*3448.65/2311.29</f>
        <v>169.68770143356318</v>
      </c>
      <c r="N132" s="76">
        <f>M132*249.99/3448.65</f>
        <v>12.300531651914941</v>
      </c>
      <c r="O132" s="76">
        <f>SUM(M132:N132)</f>
        <v>181.98823308547813</v>
      </c>
      <c r="P132" s="98">
        <f>SUM(P124:P126)</f>
        <v>43</v>
      </c>
      <c r="Q132" s="103">
        <f>SUM(O132:P132)</f>
        <v>224.98823308547813</v>
      </c>
    </row>
    <row r="133" spans="1:9" s="37" customFormat="1" ht="12" customHeight="1">
      <c r="A133" s="18"/>
      <c r="B133" s="19" t="s">
        <v>8</v>
      </c>
      <c r="C133" s="12" t="s">
        <v>129</v>
      </c>
      <c r="D133" s="9"/>
      <c r="E133" s="9"/>
      <c r="F133" s="10"/>
      <c r="G133" s="11"/>
      <c r="H133" s="64"/>
      <c r="I133" s="75"/>
    </row>
    <row r="134" spans="1:9" s="37" customFormat="1" ht="12" customHeight="1">
      <c r="A134" s="18"/>
      <c r="B134" s="19" t="s">
        <v>9</v>
      </c>
      <c r="C134" s="12" t="s">
        <v>130</v>
      </c>
      <c r="D134" s="9"/>
      <c r="E134" s="9"/>
      <c r="F134" s="10"/>
      <c r="G134" s="11"/>
      <c r="H134" s="64"/>
      <c r="I134" s="71"/>
    </row>
    <row r="135" spans="1:15" s="2" customFormat="1" ht="12" customHeight="1">
      <c r="A135" s="24">
        <v>1</v>
      </c>
      <c r="B135" s="8" t="s">
        <v>44</v>
      </c>
      <c r="C135" s="1" t="s">
        <v>131</v>
      </c>
      <c r="D135" s="5">
        <v>5</v>
      </c>
      <c r="E135" s="5">
        <v>4.5</v>
      </c>
      <c r="F135" s="8">
        <v>2</v>
      </c>
      <c r="G135" s="5">
        <v>10</v>
      </c>
      <c r="H135" s="65"/>
      <c r="I135" s="72">
        <f>E135*F135</f>
        <v>9</v>
      </c>
      <c r="O135" s="42"/>
    </row>
    <row r="136" spans="1:15" s="2" customFormat="1" ht="12" customHeight="1">
      <c r="A136" s="24">
        <v>2</v>
      </c>
      <c r="B136" s="8" t="s">
        <v>46</v>
      </c>
      <c r="C136" s="1" t="s">
        <v>132</v>
      </c>
      <c r="D136" s="5">
        <v>5</v>
      </c>
      <c r="E136" s="5">
        <v>4.5</v>
      </c>
      <c r="F136" s="8">
        <v>2</v>
      </c>
      <c r="G136" s="5">
        <v>10</v>
      </c>
      <c r="H136" s="65"/>
      <c r="I136" s="72">
        <f>E136*F136</f>
        <v>9</v>
      </c>
      <c r="O136" s="42"/>
    </row>
    <row r="137" spans="1:15" s="2" customFormat="1" ht="12" customHeight="1">
      <c r="A137" s="24">
        <v>3</v>
      </c>
      <c r="B137" s="8" t="s">
        <v>48</v>
      </c>
      <c r="C137" s="1" t="s">
        <v>133</v>
      </c>
      <c r="D137" s="5">
        <v>5</v>
      </c>
      <c r="E137" s="5">
        <v>4.5</v>
      </c>
      <c r="F137" s="8">
        <v>2</v>
      </c>
      <c r="G137" s="5">
        <v>10</v>
      </c>
      <c r="H137" s="65"/>
      <c r="I137" s="74">
        <f>E137*F137</f>
        <v>9</v>
      </c>
      <c r="O137" s="42"/>
    </row>
    <row r="138" spans="1:15" s="2" customFormat="1" ht="12" customHeight="1">
      <c r="A138" s="24">
        <v>4</v>
      </c>
      <c r="B138" s="8" t="s">
        <v>189</v>
      </c>
      <c r="C138" s="1" t="s">
        <v>134</v>
      </c>
      <c r="D138" s="5">
        <v>29.95</v>
      </c>
      <c r="E138" s="5">
        <v>26.95</v>
      </c>
      <c r="F138" s="8">
        <v>1</v>
      </c>
      <c r="G138" s="5">
        <v>29.95</v>
      </c>
      <c r="H138" s="72">
        <f>SUM(G135:G138)</f>
        <v>59.95</v>
      </c>
      <c r="I138" s="72">
        <f>E138*F138</f>
        <v>26.95</v>
      </c>
      <c r="J138" s="76">
        <f>SUM(I135:I138)</f>
        <v>53.95</v>
      </c>
      <c r="K138" s="76">
        <f>276.5*J138/2034.79</f>
        <v>7.331063647845724</v>
      </c>
      <c r="L138" s="76">
        <f>SUM(J138:K138)</f>
        <v>61.28106364784573</v>
      </c>
      <c r="M138" s="76">
        <f>L138*3448.65/2311.29</f>
        <v>91.43679077447796</v>
      </c>
      <c r="N138" s="76">
        <f>M138*249.99/3448.65</f>
        <v>6.62818300660019</v>
      </c>
      <c r="O138" s="103">
        <f>SUM(M138:N138)</f>
        <v>98.06497378107815</v>
      </c>
    </row>
    <row r="139" spans="1:9" s="37" customFormat="1" ht="12" customHeight="1">
      <c r="A139" s="18"/>
      <c r="B139" s="19" t="s">
        <v>8</v>
      </c>
      <c r="C139" s="12" t="s">
        <v>135</v>
      </c>
      <c r="D139" s="9"/>
      <c r="E139" s="9"/>
      <c r="F139" s="10"/>
      <c r="G139" s="11"/>
      <c r="H139" s="64"/>
      <c r="I139" s="75"/>
    </row>
    <row r="140" spans="1:9" s="37" customFormat="1" ht="12" customHeight="1">
      <c r="A140" s="18"/>
      <c r="B140" s="19" t="s">
        <v>9</v>
      </c>
      <c r="C140" s="12" t="s">
        <v>136</v>
      </c>
      <c r="D140" s="9"/>
      <c r="E140" s="9"/>
      <c r="F140" s="10"/>
      <c r="G140" s="11"/>
      <c r="H140" s="64"/>
      <c r="I140" s="71"/>
    </row>
    <row r="141" spans="1:15" s="2" customFormat="1" ht="12" customHeight="1">
      <c r="A141" s="24">
        <v>1</v>
      </c>
      <c r="B141" s="8">
        <v>5510</v>
      </c>
      <c r="C141" s="1" t="s">
        <v>137</v>
      </c>
      <c r="D141" s="5">
        <v>8</v>
      </c>
      <c r="E141" s="5">
        <v>7.2</v>
      </c>
      <c r="F141" s="8">
        <v>4</v>
      </c>
      <c r="G141" s="5">
        <f aca="true" t="shared" si="7" ref="G141:G146">D141*F141</f>
        <v>32</v>
      </c>
      <c r="H141" s="65"/>
      <c r="I141" s="72">
        <f aca="true" t="shared" si="8" ref="I141:I146">E141*F141</f>
        <v>28.8</v>
      </c>
      <c r="O141" s="42"/>
    </row>
    <row r="142" spans="1:15" s="2" customFormat="1" ht="12" customHeight="1">
      <c r="A142" s="24">
        <v>2</v>
      </c>
      <c r="B142" s="8" t="s">
        <v>30</v>
      </c>
      <c r="C142" s="1" t="s">
        <v>52</v>
      </c>
      <c r="D142" s="5">
        <v>3.5</v>
      </c>
      <c r="E142" s="5">
        <v>3.15</v>
      </c>
      <c r="F142" s="8">
        <v>2</v>
      </c>
      <c r="G142" s="5">
        <f t="shared" si="7"/>
        <v>7</v>
      </c>
      <c r="H142" s="65"/>
      <c r="I142" s="72">
        <f t="shared" si="8"/>
        <v>6.3</v>
      </c>
      <c r="O142" s="42"/>
    </row>
    <row r="143" spans="1:15" s="2" customFormat="1" ht="12" customHeight="1">
      <c r="A143" s="24">
        <v>3</v>
      </c>
      <c r="B143" s="8" t="s">
        <v>46</v>
      </c>
      <c r="C143" s="1" t="s">
        <v>114</v>
      </c>
      <c r="D143" s="6">
        <v>5</v>
      </c>
      <c r="E143" s="6">
        <v>4.5</v>
      </c>
      <c r="F143" s="8">
        <v>2</v>
      </c>
      <c r="G143" s="5">
        <f t="shared" si="7"/>
        <v>10</v>
      </c>
      <c r="H143" s="65"/>
      <c r="I143" s="72">
        <f t="shared" si="8"/>
        <v>9</v>
      </c>
      <c r="O143" s="42"/>
    </row>
    <row r="144" spans="1:15" s="2" customFormat="1" ht="12" customHeight="1">
      <c r="A144" s="24">
        <v>4</v>
      </c>
      <c r="B144" s="8" t="s">
        <v>44</v>
      </c>
      <c r="C144" s="1" t="s">
        <v>115</v>
      </c>
      <c r="D144" s="6">
        <v>5</v>
      </c>
      <c r="E144" s="6">
        <v>4.5</v>
      </c>
      <c r="F144" s="8">
        <v>2</v>
      </c>
      <c r="G144" s="5">
        <f t="shared" si="7"/>
        <v>10</v>
      </c>
      <c r="H144" s="65"/>
      <c r="I144" s="72">
        <f t="shared" si="8"/>
        <v>9</v>
      </c>
      <c r="O144" s="42"/>
    </row>
    <row r="145" spans="1:15" s="2" customFormat="1" ht="12" customHeight="1">
      <c r="A145" s="24">
        <v>5</v>
      </c>
      <c r="B145" s="8" t="s">
        <v>48</v>
      </c>
      <c r="C145" s="1" t="s">
        <v>116</v>
      </c>
      <c r="D145" s="6">
        <v>5</v>
      </c>
      <c r="E145" s="6">
        <v>4.5</v>
      </c>
      <c r="F145" s="8">
        <v>2</v>
      </c>
      <c r="G145" s="5">
        <f t="shared" si="7"/>
        <v>10</v>
      </c>
      <c r="H145" s="65"/>
      <c r="I145" s="74">
        <f t="shared" si="8"/>
        <v>9</v>
      </c>
      <c r="O145" s="42"/>
    </row>
    <row r="146" spans="1:15" s="2" customFormat="1" ht="12" customHeight="1">
      <c r="A146" s="24">
        <v>6</v>
      </c>
      <c r="B146" s="8" t="s">
        <v>190</v>
      </c>
      <c r="C146" s="1" t="s">
        <v>138</v>
      </c>
      <c r="D146" s="5">
        <v>5</v>
      </c>
      <c r="E146" s="6">
        <v>4.5</v>
      </c>
      <c r="F146" s="8">
        <v>1</v>
      </c>
      <c r="G146" s="5">
        <f t="shared" si="7"/>
        <v>5</v>
      </c>
      <c r="H146" s="72">
        <f>SUM(G141:G146)</f>
        <v>74</v>
      </c>
      <c r="I146" s="72">
        <f t="shared" si="8"/>
        <v>4.5</v>
      </c>
      <c r="J146" s="76">
        <f>SUM(I141:I146)</f>
        <v>66.6</v>
      </c>
      <c r="K146" s="76">
        <f>276.5*J146/2034.79</f>
        <v>9.050024818285916</v>
      </c>
      <c r="L146" s="76">
        <f>SUM(J146:K146)</f>
        <v>75.65002481828591</v>
      </c>
      <c r="M146" s="76">
        <f>L146*3448.65/2311.29</f>
        <v>112.87655728600986</v>
      </c>
      <c r="N146" s="76">
        <f>M146*249.99/3448.65</f>
        <v>8.18233527784194</v>
      </c>
      <c r="O146" s="103">
        <f>SUM(M146:N146)</f>
        <v>121.0588925638518</v>
      </c>
    </row>
    <row r="147" spans="1:9" s="37" customFormat="1" ht="12" customHeight="1">
      <c r="A147" s="18"/>
      <c r="B147" s="19" t="s">
        <v>8</v>
      </c>
      <c r="C147" s="12" t="s">
        <v>139</v>
      </c>
      <c r="D147" s="9"/>
      <c r="E147" s="9"/>
      <c r="F147" s="10"/>
      <c r="G147" s="11"/>
      <c r="H147" s="64"/>
      <c r="I147" s="75"/>
    </row>
    <row r="148" spans="1:9" s="37" customFormat="1" ht="12" customHeight="1">
      <c r="A148" s="18"/>
      <c r="B148" s="19" t="s">
        <v>9</v>
      </c>
      <c r="C148" s="12" t="s">
        <v>140</v>
      </c>
      <c r="D148" s="9"/>
      <c r="E148" s="9"/>
      <c r="F148" s="10"/>
      <c r="G148" s="11"/>
      <c r="H148" s="64"/>
      <c r="I148" s="71"/>
    </row>
    <row r="149" spans="1:15" s="2" customFormat="1" ht="12" customHeight="1">
      <c r="A149" s="24">
        <v>1</v>
      </c>
      <c r="B149" s="8" t="s">
        <v>44</v>
      </c>
      <c r="C149" s="1" t="s">
        <v>141</v>
      </c>
      <c r="D149" s="5">
        <v>5</v>
      </c>
      <c r="E149" s="5">
        <v>4.5</v>
      </c>
      <c r="F149" s="8">
        <v>2</v>
      </c>
      <c r="G149" s="5">
        <v>10</v>
      </c>
      <c r="H149" s="65"/>
      <c r="I149" s="72">
        <f aca="true" t="shared" si="9" ref="I149:I155">E149*F149</f>
        <v>9</v>
      </c>
      <c r="O149" s="42"/>
    </row>
    <row r="150" spans="1:15" s="2" customFormat="1" ht="12" customHeight="1">
      <c r="A150" s="24">
        <v>2</v>
      </c>
      <c r="B150" s="8" t="s">
        <v>46</v>
      </c>
      <c r="C150" s="1" t="s">
        <v>142</v>
      </c>
      <c r="D150" s="5">
        <v>5</v>
      </c>
      <c r="E150" s="5">
        <v>4.5</v>
      </c>
      <c r="F150" s="8">
        <v>2</v>
      </c>
      <c r="G150" s="5">
        <v>10</v>
      </c>
      <c r="H150" s="65"/>
      <c r="I150" s="72">
        <f t="shared" si="9"/>
        <v>9</v>
      </c>
      <c r="O150" s="42"/>
    </row>
    <row r="151" spans="1:15" s="2" customFormat="1" ht="12" customHeight="1">
      <c r="A151" s="24">
        <v>3</v>
      </c>
      <c r="B151" s="8" t="s">
        <v>48</v>
      </c>
      <c r="C151" s="1" t="s">
        <v>143</v>
      </c>
      <c r="D151" s="5">
        <v>5</v>
      </c>
      <c r="E151" s="5">
        <v>4.5</v>
      </c>
      <c r="F151" s="8">
        <v>2</v>
      </c>
      <c r="G151" s="5">
        <v>10</v>
      </c>
      <c r="H151" s="65"/>
      <c r="I151" s="72">
        <f t="shared" si="9"/>
        <v>9</v>
      </c>
      <c r="O151" s="42"/>
    </row>
    <row r="152" spans="1:15" s="2" customFormat="1" ht="12" customHeight="1">
      <c r="A152" s="24">
        <v>4</v>
      </c>
      <c r="B152" s="8" t="s">
        <v>172</v>
      </c>
      <c r="C152" s="1" t="s">
        <v>171</v>
      </c>
      <c r="D152" s="5">
        <v>0.6</v>
      </c>
      <c r="E152" s="5">
        <v>0.54</v>
      </c>
      <c r="F152" s="8">
        <v>10</v>
      </c>
      <c r="G152" s="5">
        <f>D152*F152</f>
        <v>6</v>
      </c>
      <c r="H152" s="65"/>
      <c r="I152" s="72">
        <f t="shared" si="9"/>
        <v>5.4</v>
      </c>
      <c r="O152" s="42"/>
    </row>
    <row r="153" spans="1:15" s="2" customFormat="1" ht="12" customHeight="1">
      <c r="A153" s="24">
        <v>5</v>
      </c>
      <c r="B153" s="8">
        <v>5801</v>
      </c>
      <c r="C153" s="49" t="s">
        <v>149</v>
      </c>
      <c r="D153" s="5">
        <v>8</v>
      </c>
      <c r="E153" s="5">
        <v>7.2</v>
      </c>
      <c r="F153" s="8">
        <v>1</v>
      </c>
      <c r="G153" s="5">
        <f>D153*F153</f>
        <v>8</v>
      </c>
      <c r="H153" s="65"/>
      <c r="I153" s="72">
        <f t="shared" si="9"/>
        <v>7.2</v>
      </c>
      <c r="O153" s="42"/>
    </row>
    <row r="154" spans="1:15" s="2" customFormat="1" ht="12" customHeight="1">
      <c r="A154" s="24">
        <v>6</v>
      </c>
      <c r="B154" s="8">
        <v>5805</v>
      </c>
      <c r="C154" s="49" t="s">
        <v>150</v>
      </c>
      <c r="D154" s="5">
        <v>8</v>
      </c>
      <c r="E154" s="5">
        <v>7.2</v>
      </c>
      <c r="F154" s="8">
        <v>1</v>
      </c>
      <c r="G154" s="5">
        <f>D154*F154</f>
        <v>8</v>
      </c>
      <c r="H154" s="65"/>
      <c r="I154" s="74">
        <f t="shared" si="9"/>
        <v>7.2</v>
      </c>
      <c r="O154" s="42"/>
    </row>
    <row r="155" spans="1:15" s="2" customFormat="1" ht="12" customHeight="1">
      <c r="A155" s="24">
        <v>7</v>
      </c>
      <c r="B155" s="8">
        <v>5807</v>
      </c>
      <c r="C155" s="49" t="s">
        <v>151</v>
      </c>
      <c r="D155" s="5">
        <v>8</v>
      </c>
      <c r="E155" s="5">
        <v>7.2</v>
      </c>
      <c r="F155" s="8">
        <v>1</v>
      </c>
      <c r="G155" s="5">
        <f>D155*F155</f>
        <v>8</v>
      </c>
      <c r="H155" s="72">
        <f>SUM(G149:G155)</f>
        <v>60</v>
      </c>
      <c r="I155" s="72">
        <f t="shared" si="9"/>
        <v>7.2</v>
      </c>
      <c r="J155" s="76">
        <f>SUM(I149:I155)</f>
        <v>54.00000000000001</v>
      </c>
      <c r="K155" s="76">
        <f>276.5*J155/2034.79</f>
        <v>7.337857960772366</v>
      </c>
      <c r="L155" s="76">
        <f>SUM(J155:K155)</f>
        <v>61.337857960772375</v>
      </c>
      <c r="M155" s="76">
        <f>L155*3448.65/2311.29</f>
        <v>91.5215329346026</v>
      </c>
      <c r="N155" s="76">
        <f>M155*249.99/3448.65</f>
        <v>6.634325900952925</v>
      </c>
      <c r="O155" s="103">
        <f>SUM(M155:N155)</f>
        <v>98.15585883555553</v>
      </c>
    </row>
    <row r="156" spans="1:9" s="37" customFormat="1" ht="12" customHeight="1">
      <c r="A156" s="18"/>
      <c r="B156" s="19" t="s">
        <v>8</v>
      </c>
      <c r="C156" s="12" t="s">
        <v>139</v>
      </c>
      <c r="D156" s="9"/>
      <c r="E156" s="9"/>
      <c r="F156" s="10"/>
      <c r="G156" s="11"/>
      <c r="H156" s="64"/>
      <c r="I156" s="75"/>
    </row>
    <row r="157" spans="1:9" s="37" customFormat="1" ht="12" customHeight="1">
      <c r="A157" s="18"/>
      <c r="B157" s="19" t="s">
        <v>9</v>
      </c>
      <c r="C157" s="2" t="s">
        <v>144</v>
      </c>
      <c r="D157" s="9"/>
      <c r="E157" s="9"/>
      <c r="F157" s="10"/>
      <c r="G157" s="11"/>
      <c r="H157" s="64"/>
      <c r="I157" s="71"/>
    </row>
    <row r="158" spans="1:15" s="2" customFormat="1" ht="12" customHeight="1">
      <c r="A158" s="24">
        <v>1</v>
      </c>
      <c r="B158" s="14" t="s">
        <v>145</v>
      </c>
      <c r="C158" s="15" t="s">
        <v>146</v>
      </c>
      <c r="D158" s="16">
        <v>5</v>
      </c>
      <c r="E158" s="16">
        <v>4.5</v>
      </c>
      <c r="F158" s="8">
        <v>1</v>
      </c>
      <c r="G158" s="5">
        <v>5</v>
      </c>
      <c r="H158" s="65"/>
      <c r="I158" s="74">
        <f>E158*F158</f>
        <v>4.5</v>
      </c>
      <c r="O158" s="42"/>
    </row>
    <row r="159" spans="1:15" s="2" customFormat="1" ht="12" customHeight="1">
      <c r="A159" s="24">
        <v>2</v>
      </c>
      <c r="B159" s="8" t="s">
        <v>148</v>
      </c>
      <c r="C159" s="1" t="s">
        <v>147</v>
      </c>
      <c r="D159" s="5">
        <v>5</v>
      </c>
      <c r="E159" s="16">
        <v>4.5</v>
      </c>
      <c r="F159" s="8">
        <v>1</v>
      </c>
      <c r="G159" s="5">
        <v>5</v>
      </c>
      <c r="H159" s="72">
        <f>SUM(G158:G159)</f>
        <v>10</v>
      </c>
      <c r="I159" s="72">
        <f>E159*F159</f>
        <v>4.5</v>
      </c>
      <c r="J159" s="76">
        <f>H159*0.9</f>
        <v>9</v>
      </c>
      <c r="K159" s="76">
        <f>276.5*J159/2034.79</f>
        <v>1.2229763267953941</v>
      </c>
      <c r="L159" s="76">
        <f>SUM(J159:K159)</f>
        <v>10.222976326795393</v>
      </c>
      <c r="M159" s="76">
        <f>L159*3448.65/2311.29</f>
        <v>15.253588822433764</v>
      </c>
      <c r="N159" s="76">
        <f>M159*249.99/3448.65</f>
        <v>1.105720983492154</v>
      </c>
      <c r="O159" s="103">
        <f>SUM(M159:N159)</f>
        <v>16.359309805925918</v>
      </c>
    </row>
    <row r="160" spans="1:9" s="37" customFormat="1" ht="12" customHeight="1">
      <c r="A160" s="18"/>
      <c r="B160" s="19" t="s">
        <v>8</v>
      </c>
      <c r="C160" s="12" t="s">
        <v>152</v>
      </c>
      <c r="D160" s="107"/>
      <c r="E160" s="108"/>
      <c r="F160" s="109"/>
      <c r="G160" s="11"/>
      <c r="H160" s="64"/>
      <c r="I160" s="75"/>
    </row>
    <row r="161" spans="1:9" s="37" customFormat="1" ht="12" customHeight="1">
      <c r="A161" s="18"/>
      <c r="B161" s="19" t="s">
        <v>9</v>
      </c>
      <c r="C161" s="12" t="s">
        <v>153</v>
      </c>
      <c r="D161" s="9"/>
      <c r="E161" s="9"/>
      <c r="F161" s="10"/>
      <c r="G161" s="11"/>
      <c r="H161" s="64"/>
      <c r="I161" s="71"/>
    </row>
    <row r="162" spans="1:17" s="2" customFormat="1" ht="12" customHeight="1">
      <c r="A162" s="24">
        <v>1</v>
      </c>
      <c r="B162" s="8" t="s">
        <v>46</v>
      </c>
      <c r="C162" s="1" t="s">
        <v>154</v>
      </c>
      <c r="D162" s="5">
        <v>5</v>
      </c>
      <c r="E162" s="5">
        <v>4.5</v>
      </c>
      <c r="F162" s="8">
        <v>2</v>
      </c>
      <c r="G162" s="5">
        <f>D162*F162</f>
        <v>10</v>
      </c>
      <c r="H162" s="65"/>
      <c r="I162" s="72">
        <f>E162*F162</f>
        <v>9</v>
      </c>
      <c r="O162" s="42"/>
      <c r="Q162" s="104" t="s">
        <v>229</v>
      </c>
    </row>
    <row r="163" spans="1:17" s="2" customFormat="1" ht="12" customHeight="1">
      <c r="A163" s="24">
        <v>2</v>
      </c>
      <c r="B163" s="8" t="s">
        <v>44</v>
      </c>
      <c r="C163" s="1" t="s">
        <v>155</v>
      </c>
      <c r="D163" s="5">
        <v>5</v>
      </c>
      <c r="E163" s="5">
        <v>4.5</v>
      </c>
      <c r="F163" s="8">
        <v>2</v>
      </c>
      <c r="G163" s="5">
        <f>D163*F163</f>
        <v>10</v>
      </c>
      <c r="H163" s="65"/>
      <c r="I163" s="72">
        <f>E163*F163</f>
        <v>9</v>
      </c>
      <c r="O163" s="42"/>
      <c r="Q163" s="105" t="s">
        <v>217</v>
      </c>
    </row>
    <row r="164" spans="1:15" s="2" customFormat="1" ht="12" customHeight="1">
      <c r="A164" s="24">
        <v>3</v>
      </c>
      <c r="B164" s="8" t="s">
        <v>48</v>
      </c>
      <c r="C164" s="1" t="s">
        <v>156</v>
      </c>
      <c r="D164" s="5">
        <v>5</v>
      </c>
      <c r="E164" s="5">
        <v>4.5</v>
      </c>
      <c r="F164" s="8">
        <v>2</v>
      </c>
      <c r="G164" s="5">
        <f>D164*F164</f>
        <v>10</v>
      </c>
      <c r="H164" s="65"/>
      <c r="I164" s="74">
        <f>E164*F164</f>
        <v>9</v>
      </c>
      <c r="O164" s="42"/>
    </row>
    <row r="165" spans="1:15" s="2" customFormat="1" ht="12" customHeight="1">
      <c r="A165" s="24">
        <v>4</v>
      </c>
      <c r="B165" s="8">
        <v>1555</v>
      </c>
      <c r="C165" s="1" t="s">
        <v>157</v>
      </c>
      <c r="D165" s="5">
        <v>24</v>
      </c>
      <c r="E165" s="5">
        <v>21.6</v>
      </c>
      <c r="F165" s="8">
        <v>2</v>
      </c>
      <c r="G165" s="5">
        <f>D165*F165</f>
        <v>48</v>
      </c>
      <c r="H165" s="72">
        <f>SUM(G162:G165)</f>
        <v>78</v>
      </c>
      <c r="I165" s="72">
        <f>E165*F165</f>
        <v>43.2</v>
      </c>
      <c r="J165" s="76">
        <f>H165*0.9</f>
        <v>70.2</v>
      </c>
      <c r="K165" s="76">
        <f>276.5*J165/2034.79</f>
        <v>9.539215349004074</v>
      </c>
      <c r="L165" s="76">
        <f>SUM(J165:K165)</f>
        <v>79.73921534900407</v>
      </c>
      <c r="M165" s="76">
        <f>L165*3448.65/2311.29</f>
        <v>118.97799281498337</v>
      </c>
      <c r="N165" s="76">
        <f>M165*249.99/3448.65</f>
        <v>8.624623671238801</v>
      </c>
      <c r="O165" s="105">
        <f>SUM(M165:N165)</f>
        <v>127.60261648622216</v>
      </c>
    </row>
    <row r="166" spans="1:9" s="37" customFormat="1" ht="12" customHeight="1">
      <c r="A166" s="18"/>
      <c r="B166" s="19" t="s">
        <v>8</v>
      </c>
      <c r="C166" s="12" t="s">
        <v>165</v>
      </c>
      <c r="D166" s="9"/>
      <c r="E166" s="9"/>
      <c r="F166" s="10"/>
      <c r="G166" s="11"/>
      <c r="H166" s="64"/>
      <c r="I166" s="75"/>
    </row>
    <row r="167" spans="1:9" s="37" customFormat="1" ht="12" customHeight="1">
      <c r="A167" s="18"/>
      <c r="B167" s="19" t="s">
        <v>9</v>
      </c>
      <c r="C167" s="12" t="s">
        <v>166</v>
      </c>
      <c r="D167" s="9"/>
      <c r="E167" s="9"/>
      <c r="F167" s="10"/>
      <c r="G167" s="11"/>
      <c r="H167" s="64"/>
      <c r="I167" s="71"/>
    </row>
    <row r="168" spans="1:15" s="2" customFormat="1" ht="12" customHeight="1">
      <c r="A168" s="24">
        <v>1</v>
      </c>
      <c r="B168" s="8" t="s">
        <v>48</v>
      </c>
      <c r="C168" s="1" t="s">
        <v>143</v>
      </c>
      <c r="D168" s="5">
        <v>5</v>
      </c>
      <c r="E168" s="5">
        <v>4.5</v>
      </c>
      <c r="F168" s="8">
        <v>2</v>
      </c>
      <c r="G168" s="5">
        <f>D168*F168</f>
        <v>10</v>
      </c>
      <c r="H168" s="65"/>
      <c r="I168" s="72">
        <f>E168*F168</f>
        <v>9</v>
      </c>
      <c r="O168" s="42"/>
    </row>
    <row r="169" spans="1:15" s="2" customFormat="1" ht="12" customHeight="1">
      <c r="A169" s="24">
        <v>2</v>
      </c>
      <c r="B169" s="8" t="s">
        <v>44</v>
      </c>
      <c r="C169" s="1" t="s">
        <v>141</v>
      </c>
      <c r="D169" s="5">
        <v>5</v>
      </c>
      <c r="E169" s="5">
        <v>4.5</v>
      </c>
      <c r="F169" s="8">
        <v>3</v>
      </c>
      <c r="G169" s="5">
        <f>D169*F169</f>
        <v>15</v>
      </c>
      <c r="H169" s="65"/>
      <c r="I169" s="72">
        <f>E169*F169</f>
        <v>13.5</v>
      </c>
      <c r="O169" s="42"/>
    </row>
    <row r="170" spans="1:15" s="2" customFormat="1" ht="12" customHeight="1">
      <c r="A170" s="24">
        <v>3</v>
      </c>
      <c r="B170" s="8" t="s">
        <v>167</v>
      </c>
      <c r="C170" s="1" t="s">
        <v>168</v>
      </c>
      <c r="D170" s="5">
        <v>5</v>
      </c>
      <c r="E170" s="5">
        <v>4.5</v>
      </c>
      <c r="F170" s="8">
        <v>1</v>
      </c>
      <c r="G170" s="5">
        <f>D170*F170</f>
        <v>5</v>
      </c>
      <c r="H170" s="65"/>
      <c r="I170" s="74">
        <f>E170*F170</f>
        <v>4.5</v>
      </c>
      <c r="O170" s="42"/>
    </row>
    <row r="171" spans="1:15" s="2" customFormat="1" ht="12" customHeight="1">
      <c r="A171" s="24">
        <v>4</v>
      </c>
      <c r="B171" s="8" t="s">
        <v>169</v>
      </c>
      <c r="C171" s="1" t="s">
        <v>170</v>
      </c>
      <c r="D171" s="5">
        <v>0.6</v>
      </c>
      <c r="E171" s="5">
        <v>0.54</v>
      </c>
      <c r="F171" s="8">
        <v>10</v>
      </c>
      <c r="G171" s="5">
        <f>D171*F171</f>
        <v>6</v>
      </c>
      <c r="H171" s="72">
        <f>SUM(G168:G171)</f>
        <v>36</v>
      </c>
      <c r="I171" s="72">
        <f>E171*F171</f>
        <v>5.4</v>
      </c>
      <c r="J171" s="76">
        <f>H171*0.9</f>
        <v>32.4</v>
      </c>
      <c r="K171" s="76">
        <f>276.5*J171/2034.79</f>
        <v>4.402714776463419</v>
      </c>
      <c r="L171" s="76">
        <f>SUM(J171:K171)</f>
        <v>36.80271477646342</v>
      </c>
      <c r="M171" s="76">
        <f>L171*3448.65/2311.29</f>
        <v>54.912919760761554</v>
      </c>
      <c r="N171" s="76">
        <f>M171*249.99/3448.65</f>
        <v>3.980595540571754</v>
      </c>
      <c r="O171" s="103">
        <f>SUM(M171:N171)</f>
        <v>58.89351530133331</v>
      </c>
    </row>
    <row r="172" spans="1:9" s="37" customFormat="1" ht="12" customHeight="1">
      <c r="A172" s="18"/>
      <c r="B172" s="19" t="s">
        <v>8</v>
      </c>
      <c r="C172" s="12" t="s">
        <v>173</v>
      </c>
      <c r="D172" s="9"/>
      <c r="E172" s="9"/>
      <c r="F172" s="10"/>
      <c r="G172" s="11"/>
      <c r="H172" s="64"/>
      <c r="I172" s="75"/>
    </row>
    <row r="173" spans="1:9" s="37" customFormat="1" ht="12" customHeight="1">
      <c r="A173" s="18"/>
      <c r="B173" s="19" t="s">
        <v>9</v>
      </c>
      <c r="C173" s="12" t="s">
        <v>174</v>
      </c>
      <c r="D173" s="9"/>
      <c r="E173" s="9"/>
      <c r="F173" s="10"/>
      <c r="G173" s="11"/>
      <c r="H173" s="64"/>
      <c r="I173" s="71"/>
    </row>
    <row r="174" spans="1:15" s="2" customFormat="1" ht="12" customHeight="1">
      <c r="A174" s="24">
        <v>1</v>
      </c>
      <c r="B174" s="8">
        <v>262</v>
      </c>
      <c r="C174" s="1" t="s">
        <v>24</v>
      </c>
      <c r="D174" s="5">
        <v>12.5</v>
      </c>
      <c r="E174" s="5">
        <v>11.25</v>
      </c>
      <c r="F174" s="8">
        <v>5</v>
      </c>
      <c r="G174" s="5">
        <f>D174*F174</f>
        <v>62.5</v>
      </c>
      <c r="H174" s="72"/>
      <c r="I174" s="72">
        <f>E174*F174</f>
        <v>56.25</v>
      </c>
      <c r="J174" s="37"/>
      <c r="K174" s="37"/>
      <c r="L174" s="37"/>
      <c r="M174" s="37"/>
      <c r="N174" s="37"/>
      <c r="O174" s="37"/>
    </row>
    <row r="175" spans="1:15" s="2" customFormat="1" ht="12" customHeight="1">
      <c r="A175" s="24">
        <v>2</v>
      </c>
      <c r="B175" s="8" t="s">
        <v>167</v>
      </c>
      <c r="C175" s="1" t="s">
        <v>175</v>
      </c>
      <c r="D175" s="5">
        <v>5</v>
      </c>
      <c r="E175" s="5">
        <v>4.5</v>
      </c>
      <c r="F175" s="8">
        <v>3</v>
      </c>
      <c r="G175" s="5">
        <f>D175*F175</f>
        <v>15</v>
      </c>
      <c r="H175" s="65"/>
      <c r="I175" s="74">
        <f>E175*F175</f>
        <v>13.5</v>
      </c>
      <c r="J175" s="37"/>
      <c r="K175" s="37"/>
      <c r="L175" s="37"/>
      <c r="M175" s="37"/>
      <c r="N175" s="37"/>
      <c r="O175" s="37"/>
    </row>
    <row r="176" spans="1:15" s="2" customFormat="1" ht="12" customHeight="1">
      <c r="A176" s="24">
        <v>3</v>
      </c>
      <c r="B176" s="8" t="s">
        <v>176</v>
      </c>
      <c r="C176" s="1" t="s">
        <v>177</v>
      </c>
      <c r="D176" s="5">
        <v>5</v>
      </c>
      <c r="E176" s="5">
        <v>4.5</v>
      </c>
      <c r="F176" s="8">
        <v>2</v>
      </c>
      <c r="G176" s="5">
        <f>D176*F176</f>
        <v>10</v>
      </c>
      <c r="H176" s="72"/>
      <c r="I176" s="72">
        <f>E176*F176</f>
        <v>9</v>
      </c>
      <c r="J176" s="37"/>
      <c r="K176" s="37"/>
      <c r="L176" s="37"/>
      <c r="M176" s="37"/>
      <c r="N176" s="37"/>
      <c r="O176" s="37"/>
    </row>
    <row r="177" spans="1:9" ht="12.75">
      <c r="A177" s="24">
        <v>4</v>
      </c>
      <c r="B177" s="52" t="s">
        <v>187</v>
      </c>
      <c r="C177" s="53" t="s">
        <v>188</v>
      </c>
      <c r="D177" s="5">
        <v>7.5</v>
      </c>
      <c r="E177" s="5">
        <v>6.75</v>
      </c>
      <c r="F177" s="52">
        <v>1</v>
      </c>
      <c r="G177" s="5">
        <f>D177*F177</f>
        <v>7.5</v>
      </c>
      <c r="I177" s="72">
        <f>E177*F177</f>
        <v>6.75</v>
      </c>
    </row>
    <row r="178" spans="1:15" s="2" customFormat="1" ht="12" customHeight="1">
      <c r="A178" s="24">
        <v>5</v>
      </c>
      <c r="B178" s="8" t="s">
        <v>172</v>
      </c>
      <c r="C178" s="1" t="s">
        <v>178</v>
      </c>
      <c r="D178" s="5">
        <v>0.6</v>
      </c>
      <c r="E178" s="5">
        <v>0.54</v>
      </c>
      <c r="F178" s="8">
        <v>10</v>
      </c>
      <c r="G178" s="5">
        <f>D178*F178</f>
        <v>6</v>
      </c>
      <c r="H178" s="72">
        <f>SUM(G174:G178)</f>
        <v>101</v>
      </c>
      <c r="I178" s="72">
        <f>E178*F178</f>
        <v>5.4</v>
      </c>
      <c r="J178" s="76">
        <f>H178*0.9</f>
        <v>90.9</v>
      </c>
      <c r="K178" s="76">
        <f>276.5*J178/2034.79</f>
        <v>12.352060900633482</v>
      </c>
      <c r="L178" s="76">
        <f>SUM(J178:K178)</f>
        <v>103.2520609006335</v>
      </c>
      <c r="M178" s="76">
        <f>L178*3448.65/2311.29</f>
        <v>154.06124710658105</v>
      </c>
      <c r="N178" s="76">
        <f>M178*249.99/3448.65</f>
        <v>11.167781933270758</v>
      </c>
      <c r="O178" s="103">
        <f>SUM(M178:N178)</f>
        <v>165.2290290398518</v>
      </c>
    </row>
    <row r="179" spans="1:9" s="37" customFormat="1" ht="12" customHeight="1">
      <c r="A179" s="18"/>
      <c r="B179" s="19" t="s">
        <v>8</v>
      </c>
      <c r="C179" s="12" t="s">
        <v>192</v>
      </c>
      <c r="D179" s="9"/>
      <c r="E179" s="9"/>
      <c r="F179" s="10"/>
      <c r="G179" s="11"/>
      <c r="H179" s="64"/>
      <c r="I179" s="75"/>
    </row>
    <row r="180" spans="1:9" s="37" customFormat="1" ht="12" customHeight="1">
      <c r="A180" s="18"/>
      <c r="B180" s="19" t="s">
        <v>9</v>
      </c>
      <c r="C180" s="37" t="s">
        <v>193</v>
      </c>
      <c r="D180" s="9"/>
      <c r="E180" s="9"/>
      <c r="F180" s="10"/>
      <c r="G180" s="11"/>
      <c r="H180" s="64"/>
      <c r="I180" s="71"/>
    </row>
    <row r="181" spans="1:15" s="2" customFormat="1" ht="12" customHeight="1">
      <c r="A181" s="24">
        <v>1</v>
      </c>
      <c r="B181" s="100" t="s">
        <v>44</v>
      </c>
      <c r="C181" s="49" t="s">
        <v>115</v>
      </c>
      <c r="D181" s="5">
        <v>5</v>
      </c>
      <c r="E181" s="5">
        <v>4.5</v>
      </c>
      <c r="F181" s="8">
        <v>1</v>
      </c>
      <c r="G181" s="5">
        <f>D181*F181</f>
        <v>5</v>
      </c>
      <c r="H181" s="65"/>
      <c r="I181" s="72">
        <f>E181*F181</f>
        <v>4.5</v>
      </c>
      <c r="O181" s="42"/>
    </row>
    <row r="182" spans="1:15" s="2" customFormat="1" ht="12" customHeight="1">
      <c r="A182" s="24">
        <v>2</v>
      </c>
      <c r="B182" s="100" t="s">
        <v>48</v>
      </c>
      <c r="C182" s="49" t="s">
        <v>194</v>
      </c>
      <c r="D182" s="5">
        <v>5</v>
      </c>
      <c r="E182" s="5">
        <v>4.5</v>
      </c>
      <c r="F182" s="8">
        <v>2</v>
      </c>
      <c r="G182" s="5">
        <f>D182*F182</f>
        <v>10</v>
      </c>
      <c r="H182" s="65"/>
      <c r="I182" s="72">
        <f>E182*F182</f>
        <v>9</v>
      </c>
      <c r="O182" s="42"/>
    </row>
    <row r="183" spans="1:16" s="2" customFormat="1" ht="12" customHeight="1">
      <c r="A183" s="24">
        <v>3</v>
      </c>
      <c r="B183" s="100" t="s">
        <v>46</v>
      </c>
      <c r="C183" s="49" t="s">
        <v>114</v>
      </c>
      <c r="D183" s="5">
        <v>5</v>
      </c>
      <c r="E183" s="5">
        <v>4.5</v>
      </c>
      <c r="F183" s="8">
        <v>1</v>
      </c>
      <c r="G183" s="5">
        <f>D183*F183</f>
        <v>5</v>
      </c>
      <c r="H183" s="65"/>
      <c r="I183" s="74">
        <f>E183*F183</f>
        <v>4.5</v>
      </c>
      <c r="O183" s="42"/>
      <c r="P183" s="2" t="s">
        <v>224</v>
      </c>
    </row>
    <row r="184" spans="1:16" s="2" customFormat="1" ht="12" customHeight="1">
      <c r="A184" s="24">
        <v>4</v>
      </c>
      <c r="B184" s="101" t="s">
        <v>225</v>
      </c>
      <c r="C184" s="102" t="s">
        <v>226</v>
      </c>
      <c r="D184" s="5" t="s">
        <v>227</v>
      </c>
      <c r="E184" s="99" t="s">
        <v>40</v>
      </c>
      <c r="F184" s="8">
        <v>3</v>
      </c>
      <c r="G184" s="5"/>
      <c r="H184" s="65"/>
      <c r="I184" s="72"/>
      <c r="O184" s="42"/>
      <c r="P184" s="96">
        <v>24</v>
      </c>
    </row>
    <row r="185" spans="1:17" s="2" customFormat="1" ht="12" customHeight="1">
      <c r="A185" s="24">
        <v>5</v>
      </c>
      <c r="B185" s="100">
        <v>5754</v>
      </c>
      <c r="C185" s="49" t="s">
        <v>195</v>
      </c>
      <c r="D185" s="54">
        <v>3.75</v>
      </c>
      <c r="E185" s="54">
        <v>3.37</v>
      </c>
      <c r="F185" s="55">
        <v>7</v>
      </c>
      <c r="G185" s="54">
        <v>26.25</v>
      </c>
      <c r="H185" s="72">
        <f>SUM(G181:G185)</f>
        <v>46.25</v>
      </c>
      <c r="I185" s="72">
        <f>E185*F185</f>
        <v>23.59</v>
      </c>
      <c r="J185" s="76">
        <f>SUM(I181:I185)</f>
        <v>41.59</v>
      </c>
      <c r="K185" s="76">
        <f>276.5*J185/2034.79</f>
        <v>5.6515094923800495</v>
      </c>
      <c r="L185" s="76">
        <f>SUM(J185:K185)</f>
        <v>47.241509492380054</v>
      </c>
      <c r="M185" s="76">
        <f>L185*3448.65/2311.29</f>
        <v>70.48852879166894</v>
      </c>
      <c r="N185" s="76">
        <f>M185*249.99/3448.65</f>
        <v>5.1096595226043</v>
      </c>
      <c r="O185" s="92">
        <f>SUM(M185:N185)</f>
        <v>75.59818831427324</v>
      </c>
      <c r="P185" s="96">
        <v>24</v>
      </c>
      <c r="Q185" s="103">
        <f>SUM(O185:P185)</f>
        <v>99.59818831427324</v>
      </c>
    </row>
    <row r="186" spans="1:15" s="2" customFormat="1" ht="12" customHeight="1">
      <c r="A186" s="8"/>
      <c r="B186" s="57" t="s">
        <v>8</v>
      </c>
      <c r="C186" s="90" t="s">
        <v>197</v>
      </c>
      <c r="D186" s="5"/>
      <c r="E186" s="5"/>
      <c r="F186" s="8"/>
      <c r="G186" s="5"/>
      <c r="H186" s="65"/>
      <c r="I186" s="91"/>
      <c r="O186" s="42"/>
    </row>
    <row r="187" spans="1:15" s="2" customFormat="1" ht="12" customHeight="1">
      <c r="A187" s="8"/>
      <c r="B187" s="57" t="s">
        <v>9</v>
      </c>
      <c r="C187" s="56" t="s">
        <v>196</v>
      </c>
      <c r="D187" s="5"/>
      <c r="E187" s="5"/>
      <c r="F187" s="8"/>
      <c r="G187" s="5"/>
      <c r="H187" s="65"/>
      <c r="I187" s="72"/>
      <c r="O187" s="42"/>
    </row>
    <row r="188" spans="1:15" s="2" customFormat="1" ht="12" customHeight="1">
      <c r="A188" s="8">
        <v>1</v>
      </c>
      <c r="B188" s="84" t="s">
        <v>44</v>
      </c>
      <c r="C188" s="49" t="s">
        <v>115</v>
      </c>
      <c r="D188" s="5">
        <v>5</v>
      </c>
      <c r="E188" s="5">
        <v>4.5</v>
      </c>
      <c r="F188" s="8">
        <v>1</v>
      </c>
      <c r="G188" s="5">
        <f>D188*F188</f>
        <v>5</v>
      </c>
      <c r="H188" s="65"/>
      <c r="I188" s="72">
        <f>E188*F188</f>
        <v>4.5</v>
      </c>
      <c r="O188" s="42"/>
    </row>
    <row r="189" spans="1:15" s="2" customFormat="1" ht="12" customHeight="1">
      <c r="A189" s="8">
        <v>2</v>
      </c>
      <c r="B189" s="84" t="s">
        <v>48</v>
      </c>
      <c r="C189" s="49" t="s">
        <v>194</v>
      </c>
      <c r="D189" s="5">
        <v>5</v>
      </c>
      <c r="E189" s="5">
        <v>4.5</v>
      </c>
      <c r="F189" s="8">
        <v>1</v>
      </c>
      <c r="G189" s="5">
        <f>D189*F189</f>
        <v>5</v>
      </c>
      <c r="H189" s="65"/>
      <c r="I189" s="74">
        <f>E189*F189</f>
        <v>4.5</v>
      </c>
      <c r="O189" s="42"/>
    </row>
    <row r="190" spans="1:15" s="2" customFormat="1" ht="12" customHeight="1">
      <c r="A190" s="8">
        <v>3</v>
      </c>
      <c r="B190" s="85" t="s">
        <v>46</v>
      </c>
      <c r="C190" s="49" t="s">
        <v>114</v>
      </c>
      <c r="D190" s="5">
        <v>5</v>
      </c>
      <c r="E190" s="5">
        <v>4.5</v>
      </c>
      <c r="F190" s="8">
        <v>1</v>
      </c>
      <c r="G190" s="5">
        <f>D190*F190</f>
        <v>5</v>
      </c>
      <c r="H190" s="72">
        <f>SUM(G188:G190)</f>
        <v>15</v>
      </c>
      <c r="I190" s="72">
        <f>E190*F190</f>
        <v>4.5</v>
      </c>
      <c r="J190" s="76">
        <f>H190*0.9</f>
        <v>13.5</v>
      </c>
      <c r="K190" s="76">
        <f>276.5*J190/2034.79</f>
        <v>1.834464490193091</v>
      </c>
      <c r="L190" s="76">
        <f>SUM(J190:K190)</f>
        <v>15.334464490193092</v>
      </c>
      <c r="M190" s="76">
        <f>L190*3448.65/2311.29</f>
        <v>22.880383233650647</v>
      </c>
      <c r="N190" s="76">
        <f>M190*249.99/3448.65</f>
        <v>1.658581475238231</v>
      </c>
      <c r="O190" s="103">
        <f>SUM(M190:N190)</f>
        <v>24.53896470888888</v>
      </c>
    </row>
    <row r="191" spans="1:15" s="2" customFormat="1" ht="12" customHeight="1">
      <c r="A191" s="18"/>
      <c r="B191" s="19" t="s">
        <v>8</v>
      </c>
      <c r="C191" s="12" t="s">
        <v>202</v>
      </c>
      <c r="D191" s="9"/>
      <c r="E191" s="9"/>
      <c r="F191" s="10"/>
      <c r="G191" s="11"/>
      <c r="H191" s="66"/>
      <c r="I191" s="80"/>
      <c r="O191" s="42"/>
    </row>
    <row r="192" spans="1:15" s="2" customFormat="1" ht="12" customHeight="1">
      <c r="A192" s="18"/>
      <c r="B192" s="19" t="s">
        <v>9</v>
      </c>
      <c r="C192" s="42" t="s">
        <v>201</v>
      </c>
      <c r="D192" s="9"/>
      <c r="E192" s="9"/>
      <c r="F192" s="10"/>
      <c r="G192" s="11"/>
      <c r="H192" s="66"/>
      <c r="I192" s="73"/>
      <c r="O192" s="42"/>
    </row>
    <row r="193" spans="1:15" s="2" customFormat="1" ht="12" customHeight="1">
      <c r="A193" s="8">
        <v>1</v>
      </c>
      <c r="B193" s="14" t="s">
        <v>38</v>
      </c>
      <c r="C193" s="15" t="s">
        <v>39</v>
      </c>
      <c r="D193" s="16">
        <v>60</v>
      </c>
      <c r="E193" s="16">
        <v>54</v>
      </c>
      <c r="F193" s="8">
        <v>1</v>
      </c>
      <c r="G193" s="5">
        <f>D193*F193</f>
        <v>60</v>
      </c>
      <c r="H193" s="73">
        <v>60</v>
      </c>
      <c r="I193" s="72">
        <f>E193*F193</f>
        <v>54</v>
      </c>
      <c r="J193" s="76">
        <f>H193*0.9</f>
        <v>54</v>
      </c>
      <c r="K193" s="76">
        <f>276.5*J193/2034.79</f>
        <v>7.337857960772364</v>
      </c>
      <c r="L193" s="76">
        <f>SUM(J193:K193)</f>
        <v>61.33785796077237</v>
      </c>
      <c r="M193" s="76">
        <f>L193*3448.65/2311.29</f>
        <v>91.52153293460259</v>
      </c>
      <c r="N193" s="76">
        <f>M193*249.99/3448.65</f>
        <v>6.634325900952924</v>
      </c>
      <c r="O193" s="103">
        <f>SUM(M193:N193)</f>
        <v>98.15585883555552</v>
      </c>
    </row>
    <row r="194" spans="1:15" s="2" customFormat="1" ht="12" customHeight="1">
      <c r="A194" s="18"/>
      <c r="B194" s="19" t="s">
        <v>8</v>
      </c>
      <c r="C194" s="12" t="s">
        <v>228</v>
      </c>
      <c r="D194" s="9"/>
      <c r="E194" s="9"/>
      <c r="F194" s="10"/>
      <c r="G194" s="11"/>
      <c r="H194" s="66"/>
      <c r="I194" s="80"/>
      <c r="O194" s="42"/>
    </row>
    <row r="195" spans="1:15" s="2" customFormat="1" ht="12" customHeight="1">
      <c r="A195" s="18"/>
      <c r="B195" s="19" t="s">
        <v>9</v>
      </c>
      <c r="C195" s="42" t="s">
        <v>231</v>
      </c>
      <c r="D195" s="9"/>
      <c r="E195" s="9"/>
      <c r="F195" s="10"/>
      <c r="G195" s="11"/>
      <c r="H195" s="66"/>
      <c r="I195" s="73"/>
      <c r="O195" s="42"/>
    </row>
    <row r="196" spans="1:15" s="2" customFormat="1" ht="12" customHeight="1">
      <c r="A196" s="8">
        <v>1</v>
      </c>
      <c r="B196" s="8">
        <v>269</v>
      </c>
      <c r="C196" s="1" t="s">
        <v>183</v>
      </c>
      <c r="D196" s="5">
        <v>40</v>
      </c>
      <c r="E196" s="5">
        <v>36</v>
      </c>
      <c r="F196" s="8">
        <v>1</v>
      </c>
      <c r="G196" s="5">
        <f>D196*F196</f>
        <v>40</v>
      </c>
      <c r="H196" s="72"/>
      <c r="I196" s="72">
        <f>E196*F196</f>
        <v>36</v>
      </c>
      <c r="O196" s="42"/>
    </row>
    <row r="197" spans="1:15" s="2" customFormat="1" ht="12" customHeight="1">
      <c r="A197" s="8">
        <v>2</v>
      </c>
      <c r="B197" s="34">
        <v>289</v>
      </c>
      <c r="C197" s="35" t="s">
        <v>184</v>
      </c>
      <c r="D197" s="36">
        <v>60</v>
      </c>
      <c r="E197" s="36">
        <v>54</v>
      </c>
      <c r="F197" s="30">
        <v>1</v>
      </c>
      <c r="G197" s="5">
        <f>D197*F197</f>
        <v>60</v>
      </c>
      <c r="H197" s="65"/>
      <c r="I197" s="72">
        <f>E197*F197</f>
        <v>54</v>
      </c>
      <c r="O197" s="42"/>
    </row>
    <row r="198" spans="1:15" s="2" customFormat="1" ht="12" customHeight="1">
      <c r="A198" s="8">
        <v>3</v>
      </c>
      <c r="B198" s="14">
        <v>310</v>
      </c>
      <c r="C198" s="15" t="s">
        <v>185</v>
      </c>
      <c r="D198" s="28">
        <v>43</v>
      </c>
      <c r="E198" s="58">
        <v>38.7</v>
      </c>
      <c r="F198" s="33">
        <v>1</v>
      </c>
      <c r="G198" s="5">
        <f>D198*F198</f>
        <v>43</v>
      </c>
      <c r="H198" s="65"/>
      <c r="I198" s="72">
        <f>E198*F198</f>
        <v>38.7</v>
      </c>
      <c r="J198" s="106">
        <f>SUM(I196:I198)</f>
        <v>128.7</v>
      </c>
      <c r="K198" s="76">
        <f>276.5*J198/2034.79</f>
        <v>17.488561473174133</v>
      </c>
      <c r="L198" s="76">
        <f>SUM(J198:K198)</f>
        <v>146.18856147317413</v>
      </c>
      <c r="M198" s="76">
        <f>L198*3448.65/2311.29</f>
        <v>218.12632016080283</v>
      </c>
      <c r="N198" s="76">
        <f>M198*249.99/3448.65</f>
        <v>15.811810063937802</v>
      </c>
      <c r="O198" s="94">
        <f>SUM(M198:N198)</f>
        <v>233.93813022474063</v>
      </c>
    </row>
    <row r="199" spans="9:15" ht="12.75">
      <c r="I199" s="80"/>
      <c r="O199" s="42" t="s">
        <v>232</v>
      </c>
    </row>
    <row r="200" spans="9:15" ht="12.75">
      <c r="I200" s="73"/>
      <c r="O200" s="42" t="s">
        <v>233</v>
      </c>
    </row>
    <row r="201" spans="1:9" ht="25.5">
      <c r="A201" s="41"/>
      <c r="B201" s="13" t="s">
        <v>186</v>
      </c>
      <c r="C201" s="12"/>
      <c r="D201" s="9"/>
      <c r="E201" s="9"/>
      <c r="F201" s="10"/>
      <c r="G201" s="11"/>
      <c r="I201" s="73"/>
    </row>
    <row r="202" spans="1:9" ht="12.75">
      <c r="A202" s="8">
        <v>1</v>
      </c>
      <c r="B202" s="14">
        <v>1555</v>
      </c>
      <c r="C202" s="15" t="s">
        <v>27</v>
      </c>
      <c r="D202" s="16">
        <v>24</v>
      </c>
      <c r="E202" s="59">
        <v>21.6</v>
      </c>
      <c r="F202" s="38">
        <v>2</v>
      </c>
      <c r="G202" s="5">
        <f>D202*F202</f>
        <v>48</v>
      </c>
      <c r="I202" s="72">
        <f aca="true" t="shared" si="10" ref="I202:I209">E202*F202</f>
        <v>43.2</v>
      </c>
    </row>
    <row r="203" spans="1:15" s="2" customFormat="1" ht="12" customHeight="1">
      <c r="A203" s="8">
        <v>2</v>
      </c>
      <c r="B203" s="14" t="s">
        <v>210</v>
      </c>
      <c r="C203" s="15" t="s">
        <v>209</v>
      </c>
      <c r="D203" s="16">
        <v>18</v>
      </c>
      <c r="E203" s="59">
        <v>16.2</v>
      </c>
      <c r="F203" s="38">
        <v>1</v>
      </c>
      <c r="G203" s="5">
        <f aca="true" t="shared" si="11" ref="G203:G209">D203*F203</f>
        <v>18</v>
      </c>
      <c r="H203" s="65"/>
      <c r="I203" s="72">
        <f t="shared" si="10"/>
        <v>16.2</v>
      </c>
      <c r="O203" s="42"/>
    </row>
    <row r="204" spans="1:9" ht="12.75">
      <c r="A204" s="8">
        <v>3</v>
      </c>
      <c r="B204" s="8" t="s">
        <v>91</v>
      </c>
      <c r="C204" s="1" t="s">
        <v>92</v>
      </c>
      <c r="D204" s="5">
        <v>24</v>
      </c>
      <c r="E204" s="5">
        <v>21.6</v>
      </c>
      <c r="F204" s="8">
        <v>1</v>
      </c>
      <c r="G204" s="5">
        <f t="shared" si="11"/>
        <v>24</v>
      </c>
      <c r="I204" s="72">
        <f t="shared" si="10"/>
        <v>21.6</v>
      </c>
    </row>
    <row r="205" spans="1:15" s="2" customFormat="1" ht="12" customHeight="1">
      <c r="A205" s="8">
        <v>4</v>
      </c>
      <c r="B205" s="8">
        <v>5760</v>
      </c>
      <c r="C205" s="1" t="s">
        <v>109</v>
      </c>
      <c r="D205" s="7">
        <v>3</v>
      </c>
      <c r="E205" s="7">
        <v>2.7</v>
      </c>
      <c r="F205" s="8">
        <v>2</v>
      </c>
      <c r="G205" s="5">
        <f t="shared" si="11"/>
        <v>6</v>
      </c>
      <c r="H205" s="65"/>
      <c r="I205" s="72">
        <f t="shared" si="10"/>
        <v>5.4</v>
      </c>
      <c r="O205" s="42"/>
    </row>
    <row r="206" spans="1:15" s="2" customFormat="1" ht="12" customHeight="1">
      <c r="A206" s="8">
        <v>5</v>
      </c>
      <c r="B206" s="8" t="s">
        <v>30</v>
      </c>
      <c r="C206" s="1" t="s">
        <v>52</v>
      </c>
      <c r="D206" s="5">
        <v>3.5</v>
      </c>
      <c r="E206" s="5">
        <v>3.15</v>
      </c>
      <c r="F206" s="8">
        <v>3</v>
      </c>
      <c r="G206" s="5">
        <f t="shared" si="11"/>
        <v>10.5</v>
      </c>
      <c r="H206" s="65"/>
      <c r="I206" s="72">
        <f t="shared" si="10"/>
        <v>9.45</v>
      </c>
      <c r="O206" s="42"/>
    </row>
    <row r="207" spans="1:15" s="2" customFormat="1" ht="12" customHeight="1">
      <c r="A207" s="8">
        <v>6</v>
      </c>
      <c r="B207" s="8" t="s">
        <v>46</v>
      </c>
      <c r="C207" s="1" t="s">
        <v>154</v>
      </c>
      <c r="D207" s="5">
        <v>5</v>
      </c>
      <c r="E207" s="5">
        <v>4.5</v>
      </c>
      <c r="F207" s="8">
        <v>3</v>
      </c>
      <c r="G207" s="5">
        <f t="shared" si="11"/>
        <v>15</v>
      </c>
      <c r="H207" s="65"/>
      <c r="I207" s="72">
        <f t="shared" si="10"/>
        <v>13.5</v>
      </c>
      <c r="O207" s="42"/>
    </row>
    <row r="208" spans="1:9" ht="409.5">
      <c r="A208" s="8">
        <v>7</v>
      </c>
      <c r="B208" s="52" t="s">
        <v>187</v>
      </c>
      <c r="C208" s="53" t="s">
        <v>188</v>
      </c>
      <c r="D208" s="5">
        <v>7.5</v>
      </c>
      <c r="E208" s="5">
        <v>6.75</v>
      </c>
      <c r="F208" s="52">
        <v>1</v>
      </c>
      <c r="G208" s="5">
        <f t="shared" si="11"/>
        <v>7.5</v>
      </c>
      <c r="I208" s="72">
        <f t="shared" si="10"/>
        <v>6.75</v>
      </c>
    </row>
    <row r="209" spans="1:15" s="2" customFormat="1" ht="12" customHeight="1">
      <c r="A209" s="8">
        <v>8</v>
      </c>
      <c r="B209" s="8" t="s">
        <v>211</v>
      </c>
      <c r="C209" s="1" t="s">
        <v>216</v>
      </c>
      <c r="D209" s="5">
        <v>0.2</v>
      </c>
      <c r="E209" s="5">
        <v>0.18</v>
      </c>
      <c r="F209" s="8">
        <v>20</v>
      </c>
      <c r="G209" s="5">
        <f t="shared" si="11"/>
        <v>4</v>
      </c>
      <c r="H209" s="72">
        <f>SUM(G202:G209)</f>
        <v>133</v>
      </c>
      <c r="I209" s="72">
        <f t="shared" si="10"/>
        <v>3.5999999999999996</v>
      </c>
      <c r="J209" s="76">
        <f>SUM(I202:I209)</f>
        <v>119.7</v>
      </c>
      <c r="K209" s="76">
        <f>276.5*J209/2034.79</f>
        <v>16.265585146378744</v>
      </c>
      <c r="L209" s="76">
        <f>SUM(J209:K209)</f>
        <v>135.96558514637874</v>
      </c>
      <c r="M209" s="76">
        <f>L209*3448.65/2311.29</f>
        <v>202.87273133836908</v>
      </c>
      <c r="N209" s="76">
        <f>M209*249.99/3448.65</f>
        <v>14.706089080445649</v>
      </c>
      <c r="O209" s="92">
        <f>SUM(M209:N209)</f>
        <v>217.57882041881473</v>
      </c>
    </row>
    <row r="210" ht="409.5">
      <c r="G210" s="48"/>
    </row>
    <row r="212" spans="8:15" ht="409.5">
      <c r="H212" s="66">
        <f>SUM(H4:H209)</f>
        <v>2110.6000000000004</v>
      </c>
      <c r="I212" s="66">
        <f>SUM(I4:I210)</f>
        <v>2034.79</v>
      </c>
      <c r="J212" s="60">
        <f>SUM(J3:J210)</f>
        <v>2034.7900000000002</v>
      </c>
      <c r="K212" s="60">
        <f>276.5*J212/2034.99</f>
        <v>276.47282541928956</v>
      </c>
      <c r="L212" s="60">
        <f>SUM(L7:L210)</f>
        <v>2311.2900000000004</v>
      </c>
      <c r="M212" s="60">
        <f>SUM(M4:M210)</f>
        <v>3448.65</v>
      </c>
      <c r="N212" s="60">
        <f>SUM(N4:N210)</f>
        <v>249.99</v>
      </c>
      <c r="O212" s="95">
        <f>SUM(O7:O210)</f>
        <v>3698.6400000000003</v>
      </c>
    </row>
  </sheetData>
  <sheetProtection/>
  <mergeCells count="1">
    <mergeCell ref="D160:F160"/>
  </mergeCells>
  <printOptions/>
  <pageMargins left="0.75" right="0.25" top="1" bottom="1" header="0.5" footer="0.5"/>
  <pageSetup horizontalDpi="600" verticalDpi="600" orientation="landscape" paperSize="9" scale="85" r:id="rId1"/>
  <headerFooter alignWithMargins="0">
    <oddFooter>&amp;L&amp;D</oddFooter>
  </headerFooter>
  <rowBreaks count="5" manualBreakCount="5">
    <brk id="37" max="255" man="1"/>
    <brk id="81" max="255" man="1"/>
    <brk id="132" max="255" man="1"/>
    <brk id="178" max="255" man="1"/>
    <brk id="215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2009-08-06T07:15:46Z</cp:lastPrinted>
  <dcterms:created xsi:type="dcterms:W3CDTF">2006-02-25T13:48:34Z</dcterms:created>
  <dcterms:modified xsi:type="dcterms:W3CDTF">2011-11-09T10:42:32Z</dcterms:modified>
  <cp:category/>
  <cp:version/>
  <cp:contentType/>
  <cp:contentStatus/>
</cp:coreProperties>
</file>